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7AF81751-110F-43CD-B27E-FA350D22124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procedura">'[1]63126'!$B$179:$B$181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8" i="1" l="1"/>
  <c r="E91" i="1"/>
  <c r="E57" i="1"/>
  <c r="E100" i="1" l="1"/>
  <c r="D86" i="1" l="1"/>
  <c r="D87" i="1"/>
  <c r="J87" i="1" s="1"/>
  <c r="D99" i="1" l="1"/>
  <c r="J99" i="1" s="1"/>
  <c r="D131" i="1" l="1"/>
  <c r="D100" i="1"/>
  <c r="D109" i="1"/>
  <c r="E122" i="1"/>
  <c r="D122" i="1" s="1"/>
  <c r="J86" i="1" l="1"/>
  <c r="D98" i="1" l="1"/>
  <c r="J98" i="1" s="1"/>
  <c r="D89" i="1" l="1"/>
  <c r="J89" i="1" s="1"/>
  <c r="D50" i="1" l="1"/>
  <c r="E50" i="1" s="1"/>
  <c r="D80" i="1"/>
  <c r="D85" i="1"/>
  <c r="D84" i="1"/>
  <c r="D128" i="1"/>
  <c r="J50" i="1" l="1"/>
  <c r="D127" i="1"/>
  <c r="D129" i="1"/>
  <c r="D125" i="1" l="1"/>
  <c r="D126" i="1"/>
  <c r="J45" i="1"/>
  <c r="J126" i="1" l="1"/>
  <c r="J127" i="1"/>
  <c r="J128" i="1"/>
  <c r="J129" i="1"/>
  <c r="J130" i="1"/>
  <c r="J132" i="1"/>
  <c r="J133" i="1"/>
  <c r="J134" i="1"/>
  <c r="J125" i="1"/>
  <c r="J117" i="1"/>
  <c r="J116" i="1"/>
  <c r="J90" i="1"/>
  <c r="J84" i="1"/>
  <c r="J85" i="1"/>
  <c r="J70" i="1"/>
  <c r="J66" i="1"/>
  <c r="J64" i="1"/>
  <c r="J56" i="1"/>
  <c r="J57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35" i="1"/>
  <c r="J34" i="1"/>
  <c r="J33" i="1"/>
  <c r="D72" i="1" l="1"/>
  <c r="J72" i="1" s="1"/>
  <c r="D83" i="1" l="1"/>
  <c r="J83" i="1" s="1"/>
  <c r="D76" i="1"/>
  <c r="D77" i="1" s="1"/>
  <c r="D71" i="1"/>
  <c r="J71" i="1" l="1"/>
  <c r="D73" i="1"/>
  <c r="J77" i="1"/>
  <c r="J76" i="1"/>
  <c r="J80" i="1"/>
  <c r="D118" i="1" l="1"/>
  <c r="J118" i="1" s="1"/>
  <c r="D88" i="1" l="1"/>
  <c r="J88" i="1" l="1"/>
  <c r="D82" i="1" l="1"/>
  <c r="J82" i="1" l="1"/>
  <c r="J122" i="1" l="1"/>
  <c r="J100" i="1"/>
  <c r="J109" i="1" l="1"/>
  <c r="D95" i="1"/>
  <c r="J95" i="1" s="1"/>
  <c r="D81" i="1"/>
  <c r="D91" i="1" s="1"/>
  <c r="D113" i="1"/>
  <c r="J113" i="1" s="1"/>
  <c r="D112" i="1"/>
  <c r="J112" i="1" s="1"/>
  <c r="D61" i="1"/>
  <c r="J61" i="1" s="1"/>
  <c r="D60" i="1"/>
  <c r="J60" i="1" s="1"/>
  <c r="D121" i="1"/>
  <c r="J121" i="1" s="1"/>
  <c r="D108" i="1"/>
  <c r="J108" i="1" s="1"/>
  <c r="J105" i="1"/>
  <c r="J104" i="1"/>
  <c r="D94" i="1"/>
  <c r="J94" i="1" s="1"/>
  <c r="E41" i="1"/>
  <c r="J81" i="1" l="1"/>
  <c r="J91" i="1"/>
  <c r="E134" i="1" l="1"/>
  <c r="E133" i="1"/>
  <c r="E132" i="1"/>
  <c r="E130" i="1"/>
  <c r="J73" i="1"/>
  <c r="E70" i="1"/>
  <c r="E73" i="1" s="1"/>
  <c r="D67" i="1"/>
  <c r="J67" i="1" s="1"/>
  <c r="E66" i="1"/>
  <c r="E64" i="1"/>
  <c r="E56" i="1"/>
  <c r="J53" i="1"/>
  <c r="E49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135" i="1" l="1"/>
  <c r="E67" i="1"/>
  <c r="J131" i="1"/>
  <c r="D135" i="1"/>
  <c r="E137" i="1" l="1"/>
  <c r="J135" i="1"/>
  <c r="D137" i="1"/>
  <c r="J1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F6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<sst xmlns="http://schemas.openxmlformats.org/spreadsheetml/2006/main" count="465" uniqueCount="216">
  <si>
    <t>Nr.</t>
  </si>
  <si>
    <t>crt.</t>
  </si>
  <si>
    <t>Tipul şi</t>
  </si>
  <si>
    <t>obiectul</t>
  </si>
  <si>
    <t>contractului</t>
  </si>
  <si>
    <t>de achiziţie</t>
  </si>
  <si>
    <t>publică/</t>
  </si>
  <si>
    <t>acorduluicadru</t>
  </si>
  <si>
    <t>Cod</t>
  </si>
  <si>
    <t>CPV</t>
  </si>
  <si>
    <t>Valoarea</t>
  </si>
  <si>
    <t>estimată a</t>
  </si>
  <si>
    <t xml:space="preserve">LEI, FARA TVA </t>
  </si>
  <si>
    <t>Sursa</t>
  </si>
  <si>
    <t>de</t>
  </si>
  <si>
    <t>finanţare</t>
  </si>
  <si>
    <t>Procedura</t>
  </si>
  <si>
    <t>stabilită/</t>
  </si>
  <si>
    <t>instrumente</t>
  </si>
  <si>
    <t>specifice</t>
  </si>
  <si>
    <t>pentru</t>
  </si>
  <si>
    <t>derularea</t>
  </si>
  <si>
    <t>procesului</t>
  </si>
  <si>
    <t>Data</t>
  </si>
  <si>
    <t>(luna)</t>
  </si>
  <si>
    <t>estimată</t>
  </si>
  <si>
    <t>iniţierea</t>
  </si>
  <si>
    <t>procedurii</t>
  </si>
  <si>
    <t>Data (luna)</t>
  </si>
  <si>
    <t>atribuirea</t>
  </si>
  <si>
    <t>Modalitatea</t>
  </si>
  <si>
    <t>de derulare</t>
  </si>
  <si>
    <t>a procedurii</t>
  </si>
  <si>
    <t>de atribuire</t>
  </si>
  <si>
    <t>online/offline</t>
  </si>
  <si>
    <t>Persoana</t>
  </si>
  <si>
    <t>responsabilă</t>
  </si>
  <si>
    <t>cu aplicarea</t>
  </si>
  <si>
    <t>procedurii de</t>
  </si>
  <si>
    <t>atribuire</t>
  </si>
  <si>
    <t>acordului cadru</t>
  </si>
  <si>
    <t>Obiectul</t>
  </si>
  <si>
    <t>achiziţiei</t>
  </si>
  <si>
    <t>directe</t>
  </si>
  <si>
    <t>pentru initiere</t>
  </si>
  <si>
    <t>Data estimată</t>
  </si>
  <si>
    <t>Lei fara TVA</t>
  </si>
  <si>
    <t>Lei cu TVA</t>
  </si>
  <si>
    <t xml:space="preserve">Valoare euro </t>
  </si>
  <si>
    <t xml:space="preserve">Agrafe birou </t>
  </si>
  <si>
    <t>Biblioraft</t>
  </si>
  <si>
    <t xml:space="preserve">Capsator  </t>
  </si>
  <si>
    <t xml:space="preserve">Capse </t>
  </si>
  <si>
    <t>Dosar plastic</t>
  </si>
  <si>
    <t xml:space="preserve">Folii protectoare </t>
  </si>
  <si>
    <t xml:space="preserve">Hartie A4 xerox  </t>
  </si>
  <si>
    <t xml:space="preserve">Lichid corector </t>
  </si>
  <si>
    <t xml:space="preserve">Marker </t>
  </si>
  <si>
    <t xml:space="preserve">Post-it notes </t>
  </si>
  <si>
    <t xml:space="preserve">Perforator </t>
  </si>
  <si>
    <t xml:space="preserve">Pix </t>
  </si>
  <si>
    <t xml:space="preserve">Plic </t>
  </si>
  <si>
    <t xml:space="preserve">Registru casa </t>
  </si>
  <si>
    <t xml:space="preserve">Condica </t>
  </si>
  <si>
    <t xml:space="preserve">Radiera </t>
  </si>
  <si>
    <t>Dosar carton</t>
  </si>
  <si>
    <t>30192700-8</t>
  </si>
  <si>
    <t>30197220-4</t>
  </si>
  <si>
    <t>30197320-5</t>
  </si>
  <si>
    <t>30197110-0</t>
  </si>
  <si>
    <t>Anexă privind achiziţiile directe</t>
  </si>
  <si>
    <t>30197642-8</t>
  </si>
  <si>
    <t>30192920-6</t>
  </si>
  <si>
    <t>30192125-3</t>
  </si>
  <si>
    <t>30197330-8</t>
  </si>
  <si>
    <t>30192121-5</t>
  </si>
  <si>
    <t>30199230-1</t>
  </si>
  <si>
    <t>30192700-9</t>
  </si>
  <si>
    <t>30125100-2</t>
  </si>
  <si>
    <t>Cartuse toner</t>
  </si>
  <si>
    <t>februarie</t>
  </si>
  <si>
    <t xml:space="preserve">decembrie </t>
  </si>
  <si>
    <t>fara TVA</t>
  </si>
  <si>
    <t>finalizare</t>
  </si>
  <si>
    <t>II. Art. Bug. 20.01.02.  Materiale curățenie</t>
  </si>
  <si>
    <t xml:space="preserve">I .Art. Bug.20.01.01 Furnituri de birou </t>
  </si>
  <si>
    <t>Total art 20.01.01</t>
  </si>
  <si>
    <t>Total art 20.01.02</t>
  </si>
  <si>
    <t xml:space="preserve">Tuburi fluorescente </t>
  </si>
  <si>
    <t>31532110-8</t>
  </si>
  <si>
    <t>Total art 20.01.03</t>
  </si>
  <si>
    <t>Benzine auto</t>
  </si>
  <si>
    <t>09132100-4</t>
  </si>
  <si>
    <t xml:space="preserve">martie </t>
  </si>
  <si>
    <t xml:space="preserve">aprilie </t>
  </si>
  <si>
    <t xml:space="preserve">octombrie </t>
  </si>
  <si>
    <t>Piese schimb</t>
  </si>
  <si>
    <t xml:space="preserve">auto </t>
  </si>
  <si>
    <t>34913000-0</t>
  </si>
  <si>
    <t xml:space="preserve">Piese PC </t>
  </si>
  <si>
    <t>30237100-0</t>
  </si>
  <si>
    <t>Total art 20.01.06</t>
  </si>
  <si>
    <t>Total art 20.01.05</t>
  </si>
  <si>
    <t xml:space="preserve">februarie </t>
  </si>
  <si>
    <t xml:space="preserve"> V. Art. Bug.20.01.06. Piese de schimb </t>
  </si>
  <si>
    <t>Servicii de telefonie mobilă</t>
  </si>
  <si>
    <t>Servicii poştale şi de curierat</t>
  </si>
  <si>
    <t>Servicii de certificare a semnăturii electronice</t>
  </si>
  <si>
    <t>64212000-5</t>
  </si>
  <si>
    <t>64211000-8</t>
  </si>
  <si>
    <t>64100000-7</t>
  </si>
  <si>
    <t>79132100-9</t>
  </si>
  <si>
    <t>Total art 20.01.08</t>
  </si>
  <si>
    <t xml:space="preserve">Buget stat </t>
  </si>
  <si>
    <t>Total art 20.01.09</t>
  </si>
  <si>
    <t xml:space="preserve">Servicii program contabililitate </t>
  </si>
  <si>
    <t xml:space="preserve">48440000-4 </t>
  </si>
  <si>
    <t>Servicii curatenie</t>
  </si>
  <si>
    <t>90910000-9</t>
  </si>
  <si>
    <t>Servicii program informatic legislativ</t>
  </si>
  <si>
    <t>Servicii de asigurare a autoturismelor- casco</t>
  </si>
  <si>
    <t xml:space="preserve">service echipamente tehnica de calcul </t>
  </si>
  <si>
    <t>Servicii de asigurare de răspundere civilă auto</t>
  </si>
  <si>
    <t>50312000-5</t>
  </si>
  <si>
    <t>75111200-9</t>
  </si>
  <si>
    <t>66514110-0</t>
  </si>
  <si>
    <t>Total art 20.01.30</t>
  </si>
  <si>
    <t xml:space="preserve">Cursuri perf. </t>
  </si>
  <si>
    <t>80530000-8</t>
  </si>
  <si>
    <t>Total art 20.13</t>
  </si>
  <si>
    <t xml:space="preserve">Servicii de protectia muncii </t>
  </si>
  <si>
    <t xml:space="preserve">Protocol </t>
  </si>
  <si>
    <t>22140000-3</t>
  </si>
  <si>
    <t>Total art 20.30.02</t>
  </si>
  <si>
    <t>60400000-2</t>
  </si>
  <si>
    <t xml:space="preserve">Treninguri prezentare </t>
  </si>
  <si>
    <t>18412100-1</t>
  </si>
  <si>
    <t>Cupe premiere</t>
  </si>
  <si>
    <t>Trofee</t>
  </si>
  <si>
    <t xml:space="preserve">servicii transport autocar sportivi </t>
  </si>
  <si>
    <t xml:space="preserve">Asigurari calatorie/medicale sportivi </t>
  </si>
  <si>
    <t xml:space="preserve">Bannere publicitare </t>
  </si>
  <si>
    <t>18512200-3</t>
  </si>
  <si>
    <t>39298700-4</t>
  </si>
  <si>
    <t>18331000-8</t>
  </si>
  <si>
    <t>60172000-4</t>
  </si>
  <si>
    <t>66512220-0</t>
  </si>
  <si>
    <t>79823000-9</t>
  </si>
  <si>
    <t>Total</t>
  </si>
  <si>
    <t>Elaborat</t>
  </si>
  <si>
    <t xml:space="preserve">Aviz </t>
  </si>
  <si>
    <t>Compartiment financiar</t>
  </si>
  <si>
    <t>Total art.57.02.02</t>
  </si>
  <si>
    <t>Total art 20.30.30</t>
  </si>
  <si>
    <t>22100000-1</t>
  </si>
  <si>
    <t>Diplome participare si excelenta</t>
  </si>
  <si>
    <t xml:space="preserve">Tricouri </t>
  </si>
  <si>
    <t xml:space="preserve">Medalii </t>
  </si>
  <si>
    <t xml:space="preserve">Intretinere site </t>
  </si>
  <si>
    <t>72413000-8</t>
  </si>
  <si>
    <t>Total art 20.14</t>
  </si>
  <si>
    <t>79417000-0</t>
  </si>
  <si>
    <t xml:space="preserve">Ehipament prezentare </t>
  </si>
  <si>
    <t>18412000-0</t>
  </si>
  <si>
    <t>mai</t>
  </si>
  <si>
    <t xml:space="preserve">Servicii transport aerian </t>
  </si>
  <si>
    <t>buget stat</t>
  </si>
  <si>
    <t>aprilie</t>
  </si>
  <si>
    <t>PRAP</t>
  </si>
  <si>
    <t>Realizare site</t>
  </si>
  <si>
    <t xml:space="preserve">                                                                  FEDERATIA SPORTULUI SCOLAR SI UNIVERSITAR</t>
  </si>
  <si>
    <t xml:space="preserve">                            Claudia GEORGESCU</t>
  </si>
  <si>
    <t xml:space="preserve">        DIRECTOR</t>
  </si>
  <si>
    <t xml:space="preserve">               APROB</t>
  </si>
  <si>
    <t>MINISTERUL EDUCATIEI NATIONALE</t>
  </si>
  <si>
    <t>50112200-5</t>
  </si>
  <si>
    <t>Servicii de intretinere a automobilelor</t>
  </si>
  <si>
    <t xml:space="preserve">34980000-0 </t>
  </si>
  <si>
    <t>LD- AC 4 ani</t>
  </si>
  <si>
    <t>Total art 20.06.01</t>
  </si>
  <si>
    <t xml:space="preserve">Depalsari externe </t>
  </si>
  <si>
    <t>Total art 20.06.02</t>
  </si>
  <si>
    <t>Total art 20.30.03</t>
  </si>
  <si>
    <t xml:space="preserve">3.831917.40  </t>
  </si>
  <si>
    <t xml:space="preserve">                                                                                  R O M Â N I A</t>
  </si>
  <si>
    <t xml:space="preserve">Tiparire vouchere vacanta </t>
  </si>
  <si>
    <t xml:space="preserve">79823000-9 </t>
  </si>
  <si>
    <t>septembrie</t>
  </si>
  <si>
    <t xml:space="preserve">Deplasari interne </t>
  </si>
  <si>
    <t>VIII.Art. 20.01.30 Alte bunuri şi servicii pentru întreţinere şi funcţionare</t>
  </si>
  <si>
    <t xml:space="preserve"> VII. Art. Bug.20.01.09. Materiale si prestari de servicii cu caracter functional</t>
  </si>
  <si>
    <t>Diana Zorila</t>
  </si>
  <si>
    <t>Zorila Diana</t>
  </si>
  <si>
    <t>Curs BNR estimativ pentru calcul lei/euro - 4.8  lei</t>
  </si>
  <si>
    <t xml:space="preserve">III. Art. Bug.20.01.03. Incalzit, iluminat si forta motrica </t>
  </si>
  <si>
    <t xml:space="preserve"> IV. Art. Bug.20.01.05. Carburanti si lubrefianti </t>
  </si>
  <si>
    <t xml:space="preserve"> VI. Art. Bug.20.01.08. Poştă, telecom, radio, tv, internet </t>
  </si>
  <si>
    <t xml:space="preserve">X. Art.20.06.01 Deplasari interne </t>
  </si>
  <si>
    <t>XI. Art.20.06.02 Deplasari in strainatate</t>
  </si>
  <si>
    <t xml:space="preserve">XII. Art.20.13 Pregatire profesionala </t>
  </si>
  <si>
    <t>XIII. Art.20.14 Protectia muncii</t>
  </si>
  <si>
    <t xml:space="preserve">XIV. Art.20.30.02 Protocol si reprezentare </t>
  </si>
  <si>
    <t>XVI. Art.20.30.30 Alte cheltuieli cu bunuri si servicii</t>
  </si>
  <si>
    <t>Medicina muncii</t>
  </si>
  <si>
    <t xml:space="preserve">85147000-1 </t>
  </si>
  <si>
    <t xml:space="preserve">XVII. Art.57.02.02 Asistenta sociala  </t>
  </si>
  <si>
    <t>decembrie</t>
  </si>
  <si>
    <t>79713000-5</t>
  </si>
  <si>
    <t>Servicii paza si ascensor</t>
  </si>
  <si>
    <t>Servicii de telefonie fixa</t>
  </si>
  <si>
    <t>iunie</t>
  </si>
  <si>
    <t>XV. Art.20.30.03 Prime de asigurare nonviata                         TVA 0%</t>
  </si>
  <si>
    <t>Asigurari medicale</t>
  </si>
  <si>
    <t>Tiparire bonuri valorice carburant</t>
  </si>
  <si>
    <t>august</t>
  </si>
  <si>
    <t xml:space="preserve">  PROGRAM   ACHIZIŢII  PUBLICE PENTRU ANUL 2019 - 3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</si>
</sst>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name val="Cambria"/>
      <family val="1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theme="1"/>
      <name val="Calibri"/>
      <family val="1"/>
      <charset val="1"/>
      <scheme val="minor"/>
    </font>
    <font>
      <sz val="9"/>
      <color rgb="FF000000"/>
      <name val="Arial"/>
      <family val="2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mbria"/>
      <family val="1"/>
    </font>
    <font>
      <sz val="16"/>
      <name val="Cambria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60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Font="1" applyBorder="1"/>
    <xf numFmtId="2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/>
    <xf numFmtId="0" fontId="4" fillId="0" borderId="8" xfId="0" applyFont="1" applyFill="1" applyBorder="1" applyAlignment="1">
      <alignment vertical="center" wrapText="1"/>
    </xf>
    <xf numFmtId="0" fontId="0" fillId="0" borderId="8" xfId="0" applyFont="1" applyBorder="1"/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/>
    <xf numFmtId="2" fontId="0" fillId="0" borderId="4" xfId="0" applyNumberFormat="1" applyFont="1" applyBorder="1" applyAlignment="1">
      <alignment horizontal="center"/>
    </xf>
    <xf numFmtId="2" fontId="7" fillId="0" borderId="3" xfId="1" applyNumberFormat="1" applyFont="1" applyBorder="1" applyAlignment="1">
      <alignment wrapText="1"/>
    </xf>
    <xf numFmtId="2" fontId="7" fillId="0" borderId="3" xfId="1" applyNumberFormat="1" applyFont="1" applyBorder="1" applyAlignment="1">
      <alignment horizontal="center" vertical="center"/>
    </xf>
    <xf numFmtId="2" fontId="7" fillId="0" borderId="4" xfId="1" applyNumberFormat="1" applyFont="1" applyBorder="1" applyAlignment="1">
      <alignment wrapText="1"/>
    </xf>
    <xf numFmtId="2" fontId="7" fillId="0" borderId="4" xfId="1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0" fillId="0" borderId="1" xfId="0" applyFont="1" applyBorder="1"/>
    <xf numFmtId="2" fontId="0" fillId="0" borderId="3" xfId="0" applyNumberFormat="1" applyFont="1" applyBorder="1" applyAlignment="1">
      <alignment horizontal="center" vertical="center"/>
    </xf>
    <xf numFmtId="2" fontId="0" fillId="0" borderId="0" xfId="0" applyNumberFormat="1" applyFont="1" applyBorder="1"/>
    <xf numFmtId="0" fontId="0" fillId="0" borderId="9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10" xfId="0" applyFont="1" applyBorder="1"/>
    <xf numFmtId="0" fontId="0" fillId="0" borderId="5" xfId="0" applyFont="1" applyBorder="1"/>
    <xf numFmtId="0" fontId="1" fillId="0" borderId="0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2" fontId="7" fillId="0" borderId="9" xfId="1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0" fontId="4" fillId="2" borderId="3" xfId="0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4" fillId="0" borderId="7" xfId="0" applyFont="1" applyFill="1" applyBorder="1" applyAlignment="1">
      <alignment horizontal="left" vertical="center" wrapText="1"/>
    </xf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/>
    <xf numFmtId="0" fontId="0" fillId="0" borderId="15" xfId="0" applyFont="1" applyBorder="1"/>
    <xf numFmtId="0" fontId="0" fillId="0" borderId="16" xfId="0" applyFont="1" applyBorder="1"/>
    <xf numFmtId="2" fontId="0" fillId="0" borderId="5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7" fillId="0" borderId="3" xfId="0" applyFont="1" applyBorder="1"/>
    <xf numFmtId="0" fontId="4" fillId="0" borderId="6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0" fillId="0" borderId="11" xfId="0" applyFont="1" applyBorder="1"/>
    <xf numFmtId="9" fontId="0" fillId="0" borderId="12" xfId="0" applyNumberFormat="1" applyFont="1" applyBorder="1"/>
    <xf numFmtId="0" fontId="0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6" xfId="0" applyFont="1" applyBorder="1"/>
    <xf numFmtId="0" fontId="0" fillId="0" borderId="6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20" xfId="0" applyFont="1" applyBorder="1"/>
    <xf numFmtId="0" fontId="0" fillId="0" borderId="21" xfId="0" applyFont="1" applyBorder="1"/>
    <xf numFmtId="2" fontId="14" fillId="0" borderId="21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0" fontId="14" fillId="0" borderId="18" xfId="0" applyFont="1" applyFill="1" applyBorder="1"/>
    <xf numFmtId="2" fontId="0" fillId="0" borderId="6" xfId="0" applyNumberFormat="1" applyFont="1" applyBorder="1" applyAlignment="1">
      <alignment horizontal="center" vertical="center"/>
    </xf>
    <xf numFmtId="0" fontId="0" fillId="0" borderId="17" xfId="0" applyFont="1" applyBorder="1"/>
    <xf numFmtId="0" fontId="0" fillId="0" borderId="18" xfId="0" applyFont="1" applyBorder="1"/>
    <xf numFmtId="0" fontId="0" fillId="0" borderId="21" xfId="0" applyFont="1" applyBorder="1" applyAlignment="1">
      <alignment horizontal="center"/>
    </xf>
    <xf numFmtId="0" fontId="14" fillId="0" borderId="21" xfId="0" applyFont="1" applyFill="1" applyBorder="1"/>
    <xf numFmtId="0" fontId="4" fillId="2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23" xfId="0" applyFont="1" applyBorder="1"/>
    <xf numFmtId="2" fontId="14" fillId="0" borderId="21" xfId="0" applyNumberFormat="1" applyFont="1" applyBorder="1" applyAlignment="1">
      <alignment horizontal="center" vertical="center"/>
    </xf>
    <xf numFmtId="0" fontId="3" fillId="0" borderId="5" xfId="0" applyFont="1" applyBorder="1"/>
    <xf numFmtId="0" fontId="0" fillId="0" borderId="5" xfId="0" applyFont="1" applyBorder="1" applyAlignment="1">
      <alignment horizontal="center"/>
    </xf>
    <xf numFmtId="1" fontId="0" fillId="0" borderId="5" xfId="0" applyNumberFormat="1" applyFont="1" applyBorder="1"/>
    <xf numFmtId="2" fontId="0" fillId="0" borderId="5" xfId="0" applyNumberFormat="1" applyFont="1" applyBorder="1"/>
    <xf numFmtId="0" fontId="14" fillId="0" borderId="23" xfId="0" applyFont="1" applyFill="1" applyBorder="1"/>
    <xf numFmtId="2" fontId="7" fillId="0" borderId="6" xfId="1" applyNumberFormat="1" applyFont="1" applyBorder="1" applyAlignment="1">
      <alignment wrapText="1"/>
    </xf>
    <xf numFmtId="2" fontId="7" fillId="0" borderId="6" xfId="1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 vertical="center"/>
    </xf>
    <xf numFmtId="1" fontId="7" fillId="0" borderId="5" xfId="1" applyNumberFormat="1" applyFont="1" applyBorder="1" applyAlignment="1">
      <alignment horizontal="right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2" fontId="14" fillId="0" borderId="24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8" fillId="0" borderId="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right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/>
    </xf>
    <xf numFmtId="0" fontId="0" fillId="0" borderId="17" xfId="0" applyFont="1" applyBorder="1" applyAlignment="1">
      <alignment horizontal="right"/>
    </xf>
    <xf numFmtId="0" fontId="3" fillId="0" borderId="6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2" fontId="14" fillId="0" borderId="0" xfId="0" applyNumberFormat="1" applyFont="1" applyBorder="1" applyAlignment="1">
      <alignment horizontal="center" vertical="center"/>
    </xf>
    <xf numFmtId="0" fontId="14" fillId="0" borderId="17" xfId="0" applyFont="1" applyFill="1" applyBorder="1" applyAlignment="1">
      <alignment vertical="center"/>
    </xf>
    <xf numFmtId="0" fontId="0" fillId="0" borderId="18" xfId="0" applyFont="1" applyBorder="1" applyAlignment="1"/>
    <xf numFmtId="0" fontId="10" fillId="0" borderId="18" xfId="0" applyFont="1" applyFill="1" applyBorder="1" applyAlignment="1">
      <alignment horizontal="left" vertical="center" wrapText="1"/>
    </xf>
    <xf numFmtId="2" fontId="16" fillId="0" borderId="21" xfId="0" applyNumberFormat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15" fillId="0" borderId="2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7" fillId="0" borderId="4" xfId="1" applyNumberFormat="1" applyFont="1" applyFill="1" applyBorder="1" applyAlignment="1">
      <alignment wrapText="1"/>
    </xf>
    <xf numFmtId="2" fontId="7" fillId="2" borderId="4" xfId="1" applyNumberFormat="1" applyFont="1" applyFill="1" applyBorder="1" applyAlignment="1">
      <alignment wrapText="1"/>
    </xf>
    <xf numFmtId="0" fontId="9" fillId="0" borderId="3" xfId="0" applyFont="1" applyBorder="1" applyAlignment="1">
      <alignment horizontal="center" vertical="center"/>
    </xf>
    <xf numFmtId="2" fontId="14" fillId="0" borderId="24" xfId="0" applyNumberFormat="1" applyFont="1" applyFill="1" applyBorder="1" applyAlignment="1">
      <alignment horizontal="center"/>
    </xf>
    <xf numFmtId="2" fontId="14" fillId="0" borderId="21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4" fillId="2" borderId="17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 wrapText="1"/>
    </xf>
    <xf numFmtId="2" fontId="7" fillId="0" borderId="17" xfId="1" applyNumberFormat="1" applyFont="1" applyBorder="1" applyAlignment="1">
      <alignment horizontal="left"/>
    </xf>
    <xf numFmtId="2" fontId="7" fillId="0" borderId="18" xfId="1" applyNumberFormat="1" applyFont="1" applyBorder="1" applyAlignment="1">
      <alignment horizontal="left"/>
    </xf>
    <xf numFmtId="2" fontId="7" fillId="0" borderId="19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 wrapText="1"/>
    </xf>
    <xf numFmtId="1" fontId="0" fillId="2" borderId="17" xfId="0" applyNumberFormat="1" applyFont="1" applyFill="1" applyBorder="1" applyAlignment="1">
      <alignment horizontal="left" vertical="center" wrapText="1"/>
    </xf>
    <xf numFmtId="1" fontId="0" fillId="2" borderId="18" xfId="0" applyNumberFormat="1" applyFont="1" applyFill="1" applyBorder="1" applyAlignment="1">
      <alignment horizontal="left" vertical="center" wrapText="1"/>
    </xf>
    <xf numFmtId="1" fontId="0" fillId="2" borderId="19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anny\AppData\Local\Microsoft\Windows\Temporary%20Internet%20Files\Content.Outlook\CDRYOBLK\PPAP%202017\PPAP%202017\PPAP%202017\2016%20FSSU\PPAP%202016\PAAP%20FSSU%202016%20varianta%2017.1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126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4"/>
  <sheetViews>
    <sheetView tabSelected="1" zoomScaleNormal="100" workbookViewId="0">
      <selection activeCell="N22" sqref="N22"/>
    </sheetView>
  </sheetViews>
  <sheetFormatPr defaultRowHeight="15" x14ac:dyDescent="0.25"/>
  <cols>
    <col min="1" max="1" width="5.28515625" customWidth="1"/>
    <col min="2" max="2" width="14" customWidth="1"/>
    <col min="3" max="3" width="12.7109375" customWidth="1"/>
    <col min="4" max="4" width="14.28515625" customWidth="1"/>
    <col min="5" max="5" width="11.7109375" customWidth="1"/>
    <col min="6" max="6" width="13.42578125" customWidth="1"/>
    <col min="7" max="7" width="15" customWidth="1"/>
    <col min="8" max="8" width="16" customWidth="1"/>
    <col min="9" max="9" width="16.5703125" customWidth="1"/>
    <col min="10" max="10" width="12.5703125" customWidth="1"/>
  </cols>
  <sheetData>
    <row r="2" spans="1:10" ht="19.5" customHeight="1" x14ac:dyDescent="0.3">
      <c r="A2" s="149" t="s">
        <v>184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8" hidden="1" x14ac:dyDescent="0.25">
      <c r="C3" s="159"/>
      <c r="D3" s="159"/>
      <c r="E3" s="159"/>
      <c r="F3" s="159"/>
      <c r="G3" s="159"/>
      <c r="H3" s="159"/>
      <c r="I3" s="159"/>
      <c r="J3" s="159"/>
    </row>
    <row r="4" spans="1:10" s="40" customFormat="1" ht="18" x14ac:dyDescent="0.25">
      <c r="A4"/>
      <c r="B4"/>
      <c r="E4" s="63" t="s">
        <v>174</v>
      </c>
    </row>
    <row r="5" spans="1:10" ht="18" x14ac:dyDescent="0.25">
      <c r="A5" s="150" t="s">
        <v>170</v>
      </c>
      <c r="B5" s="150"/>
      <c r="C5" s="150"/>
      <c r="D5" s="150"/>
      <c r="E5" s="150"/>
      <c r="F5" s="150"/>
      <c r="G5" s="150"/>
      <c r="H5" s="150"/>
      <c r="I5" s="150"/>
      <c r="J5" s="150"/>
    </row>
    <row r="6" spans="1:10" ht="17.25" customHeight="1" x14ac:dyDescent="0.25">
      <c r="H6" s="7" t="s">
        <v>173</v>
      </c>
    </row>
    <row r="7" spans="1:10" ht="27.75" customHeight="1" x14ac:dyDescent="0.25">
      <c r="H7" s="7" t="s">
        <v>172</v>
      </c>
    </row>
    <row r="8" spans="1:10" ht="15" hidden="1" customHeight="1" x14ac:dyDescent="0.25"/>
    <row r="9" spans="1:10" ht="15.75" hidden="1" customHeight="1" x14ac:dyDescent="0.25"/>
    <row r="10" spans="1:10" ht="18" customHeight="1" x14ac:dyDescent="0.25">
      <c r="H10" s="6" t="s">
        <v>171</v>
      </c>
    </row>
    <row r="11" spans="1:10" ht="18" x14ac:dyDescent="0.25">
      <c r="C11" s="154" t="s">
        <v>215</v>
      </c>
      <c r="D11" s="154"/>
      <c r="E11" s="154"/>
      <c r="F11" s="154"/>
      <c r="G11" s="154"/>
      <c r="H11" s="154"/>
      <c r="I11" s="154"/>
      <c r="J11" s="154"/>
    </row>
    <row r="12" spans="1:10" ht="10.5" customHeight="1" x14ac:dyDescent="0.25"/>
    <row r="13" spans="1:10" x14ac:dyDescent="0.25">
      <c r="A13" s="3" t="s">
        <v>0</v>
      </c>
      <c r="B13" s="48" t="s">
        <v>2</v>
      </c>
      <c r="C13" s="3" t="s">
        <v>8</v>
      </c>
      <c r="D13" s="3" t="s">
        <v>10</v>
      </c>
      <c r="E13" s="3" t="s">
        <v>13</v>
      </c>
      <c r="F13" s="49" t="s">
        <v>16</v>
      </c>
      <c r="G13" s="3" t="s">
        <v>23</v>
      </c>
      <c r="H13" s="49" t="s">
        <v>28</v>
      </c>
      <c r="I13" s="3" t="s">
        <v>30</v>
      </c>
      <c r="J13" s="50" t="s">
        <v>35</v>
      </c>
    </row>
    <row r="14" spans="1:10" x14ac:dyDescent="0.25">
      <c r="A14" s="4" t="s">
        <v>1</v>
      </c>
      <c r="B14" s="51" t="s">
        <v>3</v>
      </c>
      <c r="C14" s="4" t="s">
        <v>9</v>
      </c>
      <c r="D14" s="4" t="s">
        <v>11</v>
      </c>
      <c r="E14" s="4" t="s">
        <v>14</v>
      </c>
      <c r="F14" s="1" t="s">
        <v>17</v>
      </c>
      <c r="G14" s="4" t="s">
        <v>24</v>
      </c>
      <c r="H14" s="1" t="s">
        <v>25</v>
      </c>
      <c r="I14" s="4" t="s">
        <v>31</v>
      </c>
      <c r="J14" s="52" t="s">
        <v>36</v>
      </c>
    </row>
    <row r="15" spans="1:10" x14ac:dyDescent="0.25">
      <c r="A15" s="4"/>
      <c r="B15" s="51" t="s">
        <v>4</v>
      </c>
      <c r="C15" s="4"/>
      <c r="D15" s="4"/>
      <c r="E15" s="4" t="s">
        <v>15</v>
      </c>
      <c r="F15" s="1" t="s">
        <v>18</v>
      </c>
      <c r="G15" s="4" t="s">
        <v>25</v>
      </c>
      <c r="H15" s="1" t="s">
        <v>20</v>
      </c>
      <c r="I15" s="4" t="s">
        <v>32</v>
      </c>
      <c r="J15" s="52" t="s">
        <v>37</v>
      </c>
    </row>
    <row r="16" spans="1:10" x14ac:dyDescent="0.25">
      <c r="A16" s="4"/>
      <c r="B16" s="51" t="s">
        <v>5</v>
      </c>
      <c r="C16" s="4"/>
      <c r="D16" s="4"/>
      <c r="E16" s="4"/>
      <c r="F16" s="1" t="s">
        <v>19</v>
      </c>
      <c r="G16" s="4" t="s">
        <v>20</v>
      </c>
      <c r="H16" s="1" t="s">
        <v>29</v>
      </c>
      <c r="I16" s="2" t="s">
        <v>33</v>
      </c>
      <c r="J16" s="52" t="s">
        <v>38</v>
      </c>
    </row>
    <row r="17" spans="1:10" x14ac:dyDescent="0.25">
      <c r="A17" s="4"/>
      <c r="B17" s="51" t="s">
        <v>6</v>
      </c>
      <c r="C17" s="4"/>
      <c r="D17" s="4"/>
      <c r="E17" s="4"/>
      <c r="F17" s="1" t="s">
        <v>20</v>
      </c>
      <c r="G17" s="4" t="s">
        <v>26</v>
      </c>
      <c r="H17" s="1" t="s">
        <v>4</v>
      </c>
      <c r="I17" s="4" t="s">
        <v>34</v>
      </c>
      <c r="J17" s="52" t="s">
        <v>39</v>
      </c>
    </row>
    <row r="18" spans="1:10" ht="18.75" customHeight="1" x14ac:dyDescent="0.25">
      <c r="A18" s="4"/>
      <c r="B18" s="51" t="s">
        <v>7</v>
      </c>
      <c r="C18" s="4"/>
      <c r="D18" s="4" t="s">
        <v>7</v>
      </c>
      <c r="E18" s="4"/>
      <c r="F18" s="1" t="s">
        <v>21</v>
      </c>
      <c r="G18" s="4" t="s">
        <v>27</v>
      </c>
      <c r="H18" s="1" t="s">
        <v>5</v>
      </c>
      <c r="I18" s="4"/>
      <c r="J18" s="52"/>
    </row>
    <row r="19" spans="1:10" ht="18" customHeight="1" x14ac:dyDescent="0.25">
      <c r="A19" s="4"/>
      <c r="B19" s="51"/>
      <c r="C19" s="4"/>
      <c r="D19" s="3" t="s">
        <v>12</v>
      </c>
      <c r="E19" s="4"/>
      <c r="F19" s="1" t="s">
        <v>22</v>
      </c>
      <c r="G19" s="4"/>
      <c r="H19" s="1" t="s">
        <v>6</v>
      </c>
      <c r="I19" s="4"/>
      <c r="J19" s="52"/>
    </row>
    <row r="20" spans="1:10" x14ac:dyDescent="0.25">
      <c r="A20" s="5"/>
      <c r="B20" s="51"/>
      <c r="C20" s="4"/>
      <c r="D20" s="5"/>
      <c r="E20" s="5"/>
      <c r="F20" s="1" t="s">
        <v>5</v>
      </c>
      <c r="G20" s="5"/>
      <c r="H20" s="1" t="s">
        <v>40</v>
      </c>
      <c r="I20" s="5"/>
      <c r="J20" s="52"/>
    </row>
    <row r="21" spans="1:10" ht="45" x14ac:dyDescent="0.25">
      <c r="A21" s="3">
        <v>1</v>
      </c>
      <c r="B21" s="53" t="s">
        <v>165</v>
      </c>
      <c r="C21" s="47" t="s">
        <v>134</v>
      </c>
      <c r="D21" s="42" t="s">
        <v>183</v>
      </c>
      <c r="E21" s="42" t="s">
        <v>166</v>
      </c>
      <c r="F21" s="41" t="s">
        <v>178</v>
      </c>
      <c r="G21" s="42" t="s">
        <v>80</v>
      </c>
      <c r="H21" s="42" t="s">
        <v>167</v>
      </c>
      <c r="I21" s="42" t="s">
        <v>34</v>
      </c>
      <c r="J21" s="42" t="s">
        <v>168</v>
      </c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4" spans="1:10" x14ac:dyDescent="0.25">
      <c r="A24" s="26"/>
      <c r="B24" s="26"/>
      <c r="C24" s="26"/>
      <c r="D24" s="26" t="s">
        <v>70</v>
      </c>
      <c r="E24" s="26"/>
      <c r="F24" s="26"/>
      <c r="G24" s="26"/>
      <c r="H24" s="26"/>
      <c r="I24" s="26"/>
      <c r="J24" s="26"/>
    </row>
    <row r="25" spans="1:10" x14ac:dyDescent="0.25">
      <c r="A25" s="26"/>
      <c r="B25" s="26"/>
      <c r="C25" s="26"/>
      <c r="D25" s="26"/>
      <c r="E25" s="26"/>
      <c r="F25" s="26"/>
      <c r="G25" s="155" t="s">
        <v>193</v>
      </c>
      <c r="H25" s="155"/>
      <c r="I25" s="155"/>
      <c r="J25" s="155"/>
    </row>
    <row r="26" spans="1:10" x14ac:dyDescent="0.25">
      <c r="A26" s="64" t="s">
        <v>0</v>
      </c>
      <c r="B26" s="11" t="s">
        <v>41</v>
      </c>
      <c r="C26" s="32" t="s">
        <v>8</v>
      </c>
      <c r="D26" s="11" t="s">
        <v>10</v>
      </c>
      <c r="E26" s="11" t="s">
        <v>10</v>
      </c>
      <c r="F26" s="32" t="s">
        <v>13</v>
      </c>
      <c r="G26" s="11" t="s">
        <v>23</v>
      </c>
      <c r="H26" s="11" t="s">
        <v>45</v>
      </c>
      <c r="I26" s="11" t="s">
        <v>35</v>
      </c>
      <c r="J26" s="38" t="s">
        <v>48</v>
      </c>
    </row>
    <row r="27" spans="1:10" x14ac:dyDescent="0.25">
      <c r="A27" s="56" t="s">
        <v>1</v>
      </c>
      <c r="B27" s="39" t="s">
        <v>42</v>
      </c>
      <c r="C27" s="28" t="s">
        <v>9</v>
      </c>
      <c r="D27" s="39" t="s">
        <v>25</v>
      </c>
      <c r="E27" s="39" t="s">
        <v>25</v>
      </c>
      <c r="F27" s="28" t="s">
        <v>14</v>
      </c>
      <c r="G27" s="39" t="s">
        <v>25</v>
      </c>
      <c r="H27" s="39" t="s">
        <v>20</v>
      </c>
      <c r="I27" s="39" t="s">
        <v>36</v>
      </c>
      <c r="J27" s="54" t="s">
        <v>82</v>
      </c>
    </row>
    <row r="28" spans="1:10" x14ac:dyDescent="0.25">
      <c r="A28" s="56"/>
      <c r="B28" s="39" t="s">
        <v>43</v>
      </c>
      <c r="C28" s="28"/>
      <c r="D28" s="39" t="s">
        <v>46</v>
      </c>
      <c r="E28" s="56" t="s">
        <v>47</v>
      </c>
      <c r="F28" s="39" t="s">
        <v>15</v>
      </c>
      <c r="G28" s="39" t="s">
        <v>44</v>
      </c>
      <c r="H28" s="39" t="s">
        <v>83</v>
      </c>
      <c r="I28" s="39" t="s">
        <v>37</v>
      </c>
      <c r="J28" s="54"/>
    </row>
    <row r="29" spans="1:10" x14ac:dyDescent="0.25">
      <c r="A29" s="56"/>
      <c r="B29" s="39"/>
      <c r="C29" s="28"/>
      <c r="D29" s="39"/>
      <c r="E29" s="65">
        <v>0.19</v>
      </c>
      <c r="F29" s="39"/>
      <c r="G29" s="39"/>
      <c r="H29" s="39"/>
      <c r="I29" s="39" t="s">
        <v>38</v>
      </c>
      <c r="J29" s="54"/>
    </row>
    <row r="30" spans="1:10" ht="13.5" customHeight="1" thickBot="1" x14ac:dyDescent="0.3">
      <c r="A30" s="57"/>
      <c r="B30" s="19"/>
      <c r="C30" s="58"/>
      <c r="D30" s="19"/>
      <c r="E30" s="57"/>
      <c r="F30" s="19"/>
      <c r="G30" s="19"/>
      <c r="H30" s="19"/>
      <c r="I30" s="19" t="s">
        <v>39</v>
      </c>
      <c r="J30" s="55"/>
    </row>
    <row r="31" spans="1:10" ht="15.75" hidden="1" thickBot="1" x14ac:dyDescent="0.3">
      <c r="A31" s="27"/>
      <c r="B31" s="27"/>
      <c r="C31" s="27"/>
      <c r="D31" s="27"/>
      <c r="E31" s="27"/>
      <c r="F31" s="27"/>
      <c r="G31" s="27"/>
      <c r="H31" s="27"/>
      <c r="I31" s="28"/>
      <c r="J31" s="29"/>
    </row>
    <row r="32" spans="1:10" ht="15" customHeight="1" thickBot="1" x14ac:dyDescent="0.3">
      <c r="A32" s="156" t="s">
        <v>85</v>
      </c>
      <c r="B32" s="157"/>
      <c r="C32" s="157"/>
      <c r="D32" s="157"/>
      <c r="E32" s="157"/>
      <c r="F32" s="157"/>
      <c r="G32" s="157"/>
      <c r="H32" s="157"/>
      <c r="I32" s="157"/>
      <c r="J32" s="158"/>
    </row>
    <row r="33" spans="1:10" x14ac:dyDescent="0.25">
      <c r="A33" s="19">
        <v>1</v>
      </c>
      <c r="B33" s="19" t="s">
        <v>49</v>
      </c>
      <c r="C33" s="72" t="s">
        <v>67</v>
      </c>
      <c r="D33" s="37">
        <v>25</v>
      </c>
      <c r="E33" s="37">
        <f>D33*1.19</f>
        <v>29.75</v>
      </c>
      <c r="F33" s="19" t="s">
        <v>113</v>
      </c>
      <c r="G33" s="73" t="s">
        <v>167</v>
      </c>
      <c r="H33" s="73" t="s">
        <v>81</v>
      </c>
      <c r="I33" s="19" t="s">
        <v>191</v>
      </c>
      <c r="J33" s="37">
        <f>D33/4.8</f>
        <v>5.2083333333333339</v>
      </c>
    </row>
    <row r="34" spans="1:10" x14ac:dyDescent="0.25">
      <c r="A34" s="8">
        <v>2</v>
      </c>
      <c r="B34" s="13" t="s">
        <v>50</v>
      </c>
      <c r="C34" s="12" t="s">
        <v>66</v>
      </c>
      <c r="D34" s="9">
        <v>150</v>
      </c>
      <c r="E34" s="9">
        <f t="shared" ref="E34:E49" si="0">D34*1.19</f>
        <v>178.5</v>
      </c>
      <c r="F34" s="8" t="s">
        <v>113</v>
      </c>
      <c r="G34" s="10" t="s">
        <v>167</v>
      </c>
      <c r="H34" s="10" t="s">
        <v>81</v>
      </c>
      <c r="I34" s="8" t="s">
        <v>191</v>
      </c>
      <c r="J34" s="9">
        <f>D34/4.8</f>
        <v>31.25</v>
      </c>
    </row>
    <row r="35" spans="1:10" x14ac:dyDescent="0.25">
      <c r="A35" s="8">
        <v>3</v>
      </c>
      <c r="B35" s="13" t="s">
        <v>51</v>
      </c>
      <c r="C35" s="12" t="s">
        <v>68</v>
      </c>
      <c r="D35" s="9">
        <v>30</v>
      </c>
      <c r="E35" s="9">
        <f t="shared" si="0"/>
        <v>35.699999999999996</v>
      </c>
      <c r="F35" s="8" t="s">
        <v>113</v>
      </c>
      <c r="G35" s="10" t="s">
        <v>167</v>
      </c>
      <c r="H35" s="10" t="s">
        <v>81</v>
      </c>
      <c r="I35" s="8" t="s">
        <v>191</v>
      </c>
      <c r="J35" s="9">
        <f>D35/4.8</f>
        <v>6.25</v>
      </c>
    </row>
    <row r="36" spans="1:10" x14ac:dyDescent="0.25">
      <c r="A36" s="8">
        <v>4</v>
      </c>
      <c r="B36" s="8" t="s">
        <v>52</v>
      </c>
      <c r="C36" s="12" t="s">
        <v>69</v>
      </c>
      <c r="D36" s="9">
        <v>23</v>
      </c>
      <c r="E36" s="9">
        <f t="shared" si="0"/>
        <v>27.369999999999997</v>
      </c>
      <c r="F36" s="8" t="s">
        <v>113</v>
      </c>
      <c r="G36" s="10" t="s">
        <v>167</v>
      </c>
      <c r="H36" s="10" t="s">
        <v>81</v>
      </c>
      <c r="I36" s="8" t="s">
        <v>191</v>
      </c>
      <c r="J36" s="9">
        <f t="shared" ref="J36:J61" si="1">D36/4.8</f>
        <v>4.791666666666667</v>
      </c>
    </row>
    <row r="37" spans="1:10" x14ac:dyDescent="0.25">
      <c r="A37" s="8">
        <v>5</v>
      </c>
      <c r="B37" s="14" t="s">
        <v>63</v>
      </c>
      <c r="C37" s="12" t="s">
        <v>66</v>
      </c>
      <c r="D37" s="9">
        <v>30</v>
      </c>
      <c r="E37" s="9">
        <f t="shared" si="0"/>
        <v>35.699999999999996</v>
      </c>
      <c r="F37" s="8" t="s">
        <v>113</v>
      </c>
      <c r="G37" s="10" t="s">
        <v>167</v>
      </c>
      <c r="H37" s="10" t="s">
        <v>81</v>
      </c>
      <c r="I37" s="8" t="s">
        <v>191</v>
      </c>
      <c r="J37" s="9">
        <f t="shared" si="1"/>
        <v>6.25</v>
      </c>
    </row>
    <row r="38" spans="1:10" x14ac:dyDescent="0.25">
      <c r="A38" s="8">
        <v>6</v>
      </c>
      <c r="B38" s="14" t="s">
        <v>65</v>
      </c>
      <c r="C38" s="12" t="s">
        <v>66</v>
      </c>
      <c r="D38" s="9">
        <v>50</v>
      </c>
      <c r="E38" s="9">
        <f t="shared" si="0"/>
        <v>59.5</v>
      </c>
      <c r="F38" s="8" t="s">
        <v>113</v>
      </c>
      <c r="G38" s="10" t="s">
        <v>167</v>
      </c>
      <c r="H38" s="10" t="s">
        <v>81</v>
      </c>
      <c r="I38" s="8" t="s">
        <v>191</v>
      </c>
      <c r="J38" s="9">
        <f t="shared" si="1"/>
        <v>10.416666666666668</v>
      </c>
    </row>
    <row r="39" spans="1:10" x14ac:dyDescent="0.25">
      <c r="A39" s="8">
        <v>7</v>
      </c>
      <c r="B39" s="13" t="s">
        <v>53</v>
      </c>
      <c r="C39" s="12" t="s">
        <v>66</v>
      </c>
      <c r="D39" s="9">
        <v>80</v>
      </c>
      <c r="E39" s="9">
        <f t="shared" si="0"/>
        <v>95.199999999999989</v>
      </c>
      <c r="F39" s="8" t="s">
        <v>113</v>
      </c>
      <c r="G39" s="10" t="s">
        <v>167</v>
      </c>
      <c r="H39" s="10" t="s">
        <v>81</v>
      </c>
      <c r="I39" s="8" t="s">
        <v>191</v>
      </c>
      <c r="J39" s="9">
        <f t="shared" si="1"/>
        <v>16.666666666666668</v>
      </c>
    </row>
    <row r="40" spans="1:10" ht="26.25" customHeight="1" x14ac:dyDescent="0.25">
      <c r="A40" s="8">
        <v>8</v>
      </c>
      <c r="B40" s="13" t="s">
        <v>54</v>
      </c>
      <c r="C40" s="12" t="s">
        <v>66</v>
      </c>
      <c r="D40" s="9">
        <v>40</v>
      </c>
      <c r="E40" s="9">
        <f t="shared" si="0"/>
        <v>47.599999999999994</v>
      </c>
      <c r="F40" s="8" t="s">
        <v>113</v>
      </c>
      <c r="G40" s="10" t="s">
        <v>167</v>
      </c>
      <c r="H40" s="10" t="s">
        <v>81</v>
      </c>
      <c r="I40" s="8" t="s">
        <v>191</v>
      </c>
      <c r="J40" s="9">
        <f t="shared" si="1"/>
        <v>8.3333333333333339</v>
      </c>
    </row>
    <row r="41" spans="1:10" ht="24.75" customHeight="1" x14ac:dyDescent="0.25">
      <c r="A41" s="8">
        <v>9</v>
      </c>
      <c r="B41" s="13" t="s">
        <v>55</v>
      </c>
      <c r="C41" s="12" t="s">
        <v>71</v>
      </c>
      <c r="D41" s="9">
        <v>600</v>
      </c>
      <c r="E41" s="9">
        <f t="shared" si="0"/>
        <v>714</v>
      </c>
      <c r="F41" s="8" t="s">
        <v>113</v>
      </c>
      <c r="G41" s="10" t="s">
        <v>167</v>
      </c>
      <c r="H41" s="10" t="s">
        <v>81</v>
      </c>
      <c r="I41" s="8" t="s">
        <v>191</v>
      </c>
      <c r="J41" s="9">
        <f t="shared" si="1"/>
        <v>125</v>
      </c>
    </row>
    <row r="42" spans="1:10" x14ac:dyDescent="0.25">
      <c r="A42" s="8">
        <v>10</v>
      </c>
      <c r="B42" s="13" t="s">
        <v>56</v>
      </c>
      <c r="C42" s="12" t="s">
        <v>72</v>
      </c>
      <c r="D42" s="9">
        <v>30</v>
      </c>
      <c r="E42" s="9">
        <f t="shared" si="0"/>
        <v>35.699999999999996</v>
      </c>
      <c r="F42" s="8" t="s">
        <v>113</v>
      </c>
      <c r="G42" s="10" t="s">
        <v>167</v>
      </c>
      <c r="H42" s="10" t="s">
        <v>81</v>
      </c>
      <c r="I42" s="8" t="s">
        <v>191</v>
      </c>
      <c r="J42" s="9">
        <f t="shared" si="1"/>
        <v>6.25</v>
      </c>
    </row>
    <row r="43" spans="1:10" x14ac:dyDescent="0.25">
      <c r="A43" s="8">
        <v>11</v>
      </c>
      <c r="B43" s="13" t="s">
        <v>57</v>
      </c>
      <c r="C43" s="12" t="s">
        <v>73</v>
      </c>
      <c r="D43" s="9">
        <v>50</v>
      </c>
      <c r="E43" s="9">
        <f t="shared" si="0"/>
        <v>59.5</v>
      </c>
      <c r="F43" s="8" t="s">
        <v>113</v>
      </c>
      <c r="G43" s="10" t="s">
        <v>167</v>
      </c>
      <c r="H43" s="10" t="s">
        <v>81</v>
      </c>
      <c r="I43" s="8" t="s">
        <v>191</v>
      </c>
      <c r="J43" s="9">
        <f t="shared" si="1"/>
        <v>10.416666666666668</v>
      </c>
    </row>
    <row r="44" spans="1:10" x14ac:dyDescent="0.25">
      <c r="A44" s="8">
        <v>12</v>
      </c>
      <c r="B44" s="13" t="s">
        <v>59</v>
      </c>
      <c r="C44" s="12" t="s">
        <v>74</v>
      </c>
      <c r="D44" s="9">
        <v>50</v>
      </c>
      <c r="E44" s="9">
        <f t="shared" si="0"/>
        <v>59.5</v>
      </c>
      <c r="F44" s="8" t="s">
        <v>113</v>
      </c>
      <c r="G44" s="10" t="s">
        <v>167</v>
      </c>
      <c r="H44" s="10" t="s">
        <v>81</v>
      </c>
      <c r="I44" s="8" t="s">
        <v>191</v>
      </c>
      <c r="J44" s="9">
        <f t="shared" si="1"/>
        <v>10.416666666666668</v>
      </c>
    </row>
    <row r="45" spans="1:10" x14ac:dyDescent="0.25">
      <c r="A45" s="8">
        <v>13</v>
      </c>
      <c r="B45" s="15" t="s">
        <v>60</v>
      </c>
      <c r="C45" s="12" t="s">
        <v>75</v>
      </c>
      <c r="D45" s="9">
        <v>120</v>
      </c>
      <c r="E45" s="9">
        <f t="shared" si="0"/>
        <v>142.79999999999998</v>
      </c>
      <c r="F45" s="8" t="s">
        <v>113</v>
      </c>
      <c r="G45" s="10" t="s">
        <v>167</v>
      </c>
      <c r="H45" s="10" t="s">
        <v>81</v>
      </c>
      <c r="I45" s="8" t="s">
        <v>191</v>
      </c>
      <c r="J45" s="9">
        <f>D45/4.8</f>
        <v>25</v>
      </c>
    </row>
    <row r="46" spans="1:10" x14ac:dyDescent="0.25">
      <c r="A46" s="8">
        <v>14</v>
      </c>
      <c r="B46" s="15" t="s">
        <v>61</v>
      </c>
      <c r="C46" s="12" t="s">
        <v>76</v>
      </c>
      <c r="D46" s="9">
        <v>43</v>
      </c>
      <c r="E46" s="9">
        <f t="shared" si="0"/>
        <v>51.169999999999995</v>
      </c>
      <c r="F46" s="8" t="s">
        <v>113</v>
      </c>
      <c r="G46" s="10" t="s">
        <v>167</v>
      </c>
      <c r="H46" s="10" t="s">
        <v>81</v>
      </c>
      <c r="I46" s="8" t="s">
        <v>191</v>
      </c>
      <c r="J46" s="9">
        <f t="shared" si="1"/>
        <v>8.9583333333333339</v>
      </c>
    </row>
    <row r="47" spans="1:10" x14ac:dyDescent="0.25">
      <c r="A47" s="8">
        <v>15</v>
      </c>
      <c r="B47" s="15" t="s">
        <v>58</v>
      </c>
      <c r="C47" s="12" t="s">
        <v>66</v>
      </c>
      <c r="D47" s="9">
        <v>30</v>
      </c>
      <c r="E47" s="9">
        <f t="shared" si="0"/>
        <v>35.699999999999996</v>
      </c>
      <c r="F47" s="8" t="s">
        <v>113</v>
      </c>
      <c r="G47" s="10" t="s">
        <v>167</v>
      </c>
      <c r="H47" s="10" t="s">
        <v>81</v>
      </c>
      <c r="I47" s="8" t="s">
        <v>191</v>
      </c>
      <c r="J47" s="9">
        <f t="shared" si="1"/>
        <v>6.25</v>
      </c>
    </row>
    <row r="48" spans="1:10" x14ac:dyDescent="0.25">
      <c r="A48" s="8">
        <v>16</v>
      </c>
      <c r="B48" s="8" t="s">
        <v>64</v>
      </c>
      <c r="C48" s="12" t="s">
        <v>66</v>
      </c>
      <c r="D48" s="9">
        <v>10</v>
      </c>
      <c r="E48" s="9">
        <f t="shared" si="0"/>
        <v>11.899999999999999</v>
      </c>
      <c r="F48" s="8" t="s">
        <v>113</v>
      </c>
      <c r="G48" s="10" t="s">
        <v>167</v>
      </c>
      <c r="H48" s="10" t="s">
        <v>81</v>
      </c>
      <c r="I48" s="8" t="s">
        <v>191</v>
      </c>
      <c r="J48" s="9">
        <f t="shared" si="1"/>
        <v>2.0833333333333335</v>
      </c>
    </row>
    <row r="49" spans="1:10" ht="15.75" thickBot="1" x14ac:dyDescent="0.3">
      <c r="A49" s="8">
        <v>17</v>
      </c>
      <c r="B49" s="11" t="s">
        <v>62</v>
      </c>
      <c r="C49" s="33" t="s">
        <v>77</v>
      </c>
      <c r="D49" s="20">
        <v>30</v>
      </c>
      <c r="E49" s="20">
        <f t="shared" si="0"/>
        <v>35.699999999999996</v>
      </c>
      <c r="F49" s="11" t="s">
        <v>113</v>
      </c>
      <c r="G49" s="10" t="s">
        <v>167</v>
      </c>
      <c r="H49" s="36" t="s">
        <v>81</v>
      </c>
      <c r="I49" s="11" t="s">
        <v>191</v>
      </c>
      <c r="J49" s="20">
        <f t="shared" si="1"/>
        <v>6.25</v>
      </c>
    </row>
    <row r="50" spans="1:10" ht="14.25" customHeight="1" thickBot="1" x14ac:dyDescent="0.3">
      <c r="A50" s="75"/>
      <c r="B50" s="79" t="s">
        <v>86</v>
      </c>
      <c r="C50" s="76"/>
      <c r="D50" s="77">
        <f>SUM(D33:D49)</f>
        <v>1391</v>
      </c>
      <c r="E50" s="77">
        <f>D50*1.19</f>
        <v>1655.29</v>
      </c>
      <c r="F50" s="76"/>
      <c r="G50" s="76"/>
      <c r="H50" s="76"/>
      <c r="I50" s="76"/>
      <c r="J50" s="78">
        <f>D50/4.8</f>
        <v>289.79166666666669</v>
      </c>
    </row>
    <row r="51" spans="1:10" ht="15.75" thickBot="1" x14ac:dyDescent="0.3">
      <c r="A51" s="74"/>
      <c r="B51" s="74"/>
      <c r="C51" s="74"/>
      <c r="D51" s="74"/>
      <c r="E51" s="74"/>
      <c r="F51" s="28"/>
      <c r="G51" s="28"/>
      <c r="H51" s="28"/>
      <c r="I51" s="28"/>
      <c r="J51" s="67"/>
    </row>
    <row r="52" spans="1:10" ht="15.75" customHeight="1" thickBot="1" x14ac:dyDescent="0.3">
      <c r="A52" s="151" t="s">
        <v>84</v>
      </c>
      <c r="B52" s="152"/>
      <c r="C52" s="152"/>
      <c r="D52" s="152"/>
      <c r="E52" s="152"/>
      <c r="F52" s="152"/>
      <c r="G52" s="152"/>
      <c r="H52" s="152"/>
      <c r="I52" s="152"/>
      <c r="J52" s="153"/>
    </row>
    <row r="53" spans="1:10" ht="15.75" thickBot="1" x14ac:dyDescent="0.3">
      <c r="A53" s="75"/>
      <c r="B53" s="84" t="s">
        <v>87</v>
      </c>
      <c r="C53" s="76"/>
      <c r="D53" s="77">
        <v>0</v>
      </c>
      <c r="E53" s="77">
        <v>0</v>
      </c>
      <c r="F53" s="83"/>
      <c r="G53" s="83"/>
      <c r="H53" s="83"/>
      <c r="I53" s="83"/>
      <c r="J53" s="78">
        <f t="shared" si="1"/>
        <v>0</v>
      </c>
    </row>
    <row r="54" spans="1:10" ht="15" customHeight="1" thickBot="1" x14ac:dyDescent="0.3">
      <c r="A54" s="26"/>
      <c r="B54" s="26"/>
      <c r="C54" s="28"/>
      <c r="D54" s="28"/>
      <c r="E54" s="28"/>
      <c r="F54" s="28"/>
      <c r="G54" s="28"/>
      <c r="H54" s="28"/>
      <c r="I54" s="28"/>
      <c r="J54" s="67"/>
    </row>
    <row r="55" spans="1:10" ht="15" customHeight="1" thickBot="1" x14ac:dyDescent="0.3">
      <c r="A55" s="151" t="s">
        <v>194</v>
      </c>
      <c r="B55" s="152"/>
      <c r="C55" s="152"/>
      <c r="D55" s="152"/>
      <c r="E55" s="152"/>
      <c r="F55" s="152"/>
      <c r="G55" s="152"/>
      <c r="H55" s="152"/>
      <c r="I55" s="152"/>
      <c r="J55" s="153"/>
    </row>
    <row r="56" spans="1:10" ht="27" customHeight="1" thickBot="1" x14ac:dyDescent="0.3">
      <c r="A56" s="39">
        <v>18</v>
      </c>
      <c r="B56" s="85" t="s">
        <v>88</v>
      </c>
      <c r="C56" s="86" t="s">
        <v>89</v>
      </c>
      <c r="D56" s="87">
        <v>500</v>
      </c>
      <c r="E56" s="87">
        <f>D56*1.19</f>
        <v>595</v>
      </c>
      <c r="F56" s="88" t="s">
        <v>113</v>
      </c>
      <c r="G56" s="87" t="s">
        <v>94</v>
      </c>
      <c r="H56" s="87" t="s">
        <v>95</v>
      </c>
      <c r="I56" s="39" t="s">
        <v>191</v>
      </c>
      <c r="J56" s="59">
        <f t="shared" si="1"/>
        <v>104.16666666666667</v>
      </c>
    </row>
    <row r="57" spans="1:10" ht="15.75" thickBot="1" x14ac:dyDescent="0.3">
      <c r="A57" s="75"/>
      <c r="B57" s="95" t="s">
        <v>90</v>
      </c>
      <c r="C57" s="89"/>
      <c r="D57" s="90">
        <v>500</v>
      </c>
      <c r="E57" s="90">
        <f>D57*1.19</f>
        <v>595</v>
      </c>
      <c r="F57" s="82"/>
      <c r="G57" s="82"/>
      <c r="H57" s="82"/>
      <c r="I57" s="82"/>
      <c r="J57" s="78">
        <f t="shared" si="1"/>
        <v>104.16666666666667</v>
      </c>
    </row>
    <row r="58" spans="1:10" ht="15.75" thickBot="1" x14ac:dyDescent="0.3">
      <c r="A58" s="28"/>
      <c r="B58" s="28"/>
      <c r="C58" s="28"/>
      <c r="D58" s="28"/>
      <c r="E58" s="28"/>
      <c r="F58" s="28"/>
      <c r="G58" s="28"/>
      <c r="H58" s="28"/>
      <c r="I58" s="28"/>
      <c r="J58" s="67"/>
    </row>
    <row r="59" spans="1:10" ht="15" customHeight="1" thickBot="1" x14ac:dyDescent="0.3">
      <c r="A59" s="143" t="s">
        <v>195</v>
      </c>
      <c r="B59" s="144"/>
      <c r="C59" s="144"/>
      <c r="D59" s="144"/>
      <c r="E59" s="144"/>
      <c r="F59" s="144"/>
      <c r="G59" s="144"/>
      <c r="H59" s="144"/>
      <c r="I59" s="144"/>
      <c r="J59" s="145"/>
    </row>
    <row r="60" spans="1:10" ht="15.75" thickBot="1" x14ac:dyDescent="0.3">
      <c r="A60" s="56">
        <v>19</v>
      </c>
      <c r="B60" s="39" t="s">
        <v>91</v>
      </c>
      <c r="C60" s="91" t="s">
        <v>92</v>
      </c>
      <c r="D60" s="59">
        <f>E60/1.19</f>
        <v>3151.2605042016808</v>
      </c>
      <c r="E60" s="59">
        <v>3750</v>
      </c>
      <c r="F60" s="39" t="s">
        <v>113</v>
      </c>
      <c r="G60" s="92" t="s">
        <v>167</v>
      </c>
      <c r="H60" s="92" t="s">
        <v>206</v>
      </c>
      <c r="I60" s="39" t="s">
        <v>191</v>
      </c>
      <c r="J60" s="59">
        <f t="shared" si="1"/>
        <v>656.51260504201684</v>
      </c>
    </row>
    <row r="61" spans="1:10" ht="15.75" thickBot="1" x14ac:dyDescent="0.3">
      <c r="A61" s="81"/>
      <c r="B61" s="95" t="s">
        <v>102</v>
      </c>
      <c r="C61" s="82"/>
      <c r="D61" s="77">
        <f>E61/1.19</f>
        <v>3151.2605042016808</v>
      </c>
      <c r="E61" s="77">
        <v>3750</v>
      </c>
      <c r="F61" s="76"/>
      <c r="G61" s="76"/>
      <c r="H61" s="76"/>
      <c r="I61" s="76"/>
      <c r="J61" s="78">
        <f t="shared" si="1"/>
        <v>656.51260504201684</v>
      </c>
    </row>
    <row r="62" spans="1:10" ht="15.75" thickBot="1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</row>
    <row r="63" spans="1:10" ht="15" customHeight="1" thickBot="1" x14ac:dyDescent="0.3">
      <c r="A63" s="143" t="s">
        <v>104</v>
      </c>
      <c r="B63" s="144"/>
      <c r="C63" s="144"/>
      <c r="D63" s="144"/>
      <c r="E63" s="144"/>
      <c r="F63" s="144"/>
      <c r="G63" s="144"/>
      <c r="H63" s="144"/>
      <c r="I63" s="144"/>
      <c r="J63" s="145"/>
    </row>
    <row r="64" spans="1:10" x14ac:dyDescent="0.25">
      <c r="A64" s="93">
        <v>20</v>
      </c>
      <c r="B64" s="94" t="s">
        <v>96</v>
      </c>
      <c r="C64" s="91" t="s">
        <v>98</v>
      </c>
      <c r="D64" s="59">
        <v>0</v>
      </c>
      <c r="E64" s="59">
        <f>D64*1.19</f>
        <v>0</v>
      </c>
      <c r="F64" s="39" t="s">
        <v>113</v>
      </c>
      <c r="G64" s="92" t="s">
        <v>167</v>
      </c>
      <c r="H64" s="94" t="s">
        <v>81</v>
      </c>
      <c r="I64" s="19" t="s">
        <v>191</v>
      </c>
      <c r="J64" s="37">
        <f>D64/4.8</f>
        <v>0</v>
      </c>
    </row>
    <row r="65" spans="1:10" x14ac:dyDescent="0.25">
      <c r="A65" s="19"/>
      <c r="B65" s="19" t="s">
        <v>97</v>
      </c>
      <c r="C65" s="19"/>
      <c r="D65" s="60"/>
      <c r="E65" s="37"/>
      <c r="F65" s="19"/>
      <c r="G65" s="19"/>
      <c r="H65" s="19"/>
      <c r="I65" s="19"/>
      <c r="J65" s="59"/>
    </row>
    <row r="66" spans="1:10" ht="15.75" thickBot="1" x14ac:dyDescent="0.3">
      <c r="A66" s="11">
        <v>21</v>
      </c>
      <c r="B66" s="11" t="s">
        <v>99</v>
      </c>
      <c r="C66" s="33" t="s">
        <v>100</v>
      </c>
      <c r="D66" s="20">
        <v>0</v>
      </c>
      <c r="E66" s="20">
        <f>D66*1.19</f>
        <v>0</v>
      </c>
      <c r="F66" s="11" t="s">
        <v>113</v>
      </c>
      <c r="G66" s="36" t="s">
        <v>167</v>
      </c>
      <c r="H66" s="11" t="s">
        <v>81</v>
      </c>
      <c r="I66" s="11" t="s">
        <v>191</v>
      </c>
      <c r="J66" s="20">
        <f>D66/4.8</f>
        <v>0</v>
      </c>
    </row>
    <row r="67" spans="1:10" ht="15.75" thickBot="1" x14ac:dyDescent="0.3">
      <c r="A67" s="75"/>
      <c r="B67" s="95" t="s">
        <v>101</v>
      </c>
      <c r="C67" s="82"/>
      <c r="D67" s="77">
        <f>SUM(D64:D66)</f>
        <v>0</v>
      </c>
      <c r="E67" s="77">
        <f>D67*1.19</f>
        <v>0</v>
      </c>
      <c r="F67" s="76"/>
      <c r="G67" s="76"/>
      <c r="H67" s="76"/>
      <c r="I67" s="76"/>
      <c r="J67" s="78">
        <f>D67/4.8</f>
        <v>0</v>
      </c>
    </row>
    <row r="68" spans="1:10" ht="15.75" customHeight="1" thickBot="1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</row>
    <row r="69" spans="1:10" ht="15" customHeight="1" thickBot="1" x14ac:dyDescent="0.3">
      <c r="A69" s="143" t="s">
        <v>196</v>
      </c>
      <c r="B69" s="144"/>
      <c r="C69" s="144"/>
      <c r="D69" s="144"/>
      <c r="E69" s="144"/>
      <c r="F69" s="144"/>
      <c r="G69" s="144"/>
      <c r="H69" s="144"/>
      <c r="I69" s="144"/>
      <c r="J69" s="145"/>
    </row>
    <row r="70" spans="1:10" ht="30" x14ac:dyDescent="0.25">
      <c r="A70" s="19">
        <v>22</v>
      </c>
      <c r="B70" s="96" t="s">
        <v>209</v>
      </c>
      <c r="C70" s="97" t="s">
        <v>109</v>
      </c>
      <c r="D70" s="80">
        <v>4800</v>
      </c>
      <c r="E70" s="80">
        <f>D70*1.19</f>
        <v>5712</v>
      </c>
      <c r="F70" s="98" t="s">
        <v>113</v>
      </c>
      <c r="G70" s="99" t="s">
        <v>103</v>
      </c>
      <c r="H70" s="99" t="s">
        <v>81</v>
      </c>
      <c r="I70" s="19" t="s">
        <v>191</v>
      </c>
      <c r="J70" s="80">
        <f>D70/4.8</f>
        <v>1000</v>
      </c>
    </row>
    <row r="71" spans="1:10" ht="45" x14ac:dyDescent="0.25">
      <c r="A71" s="8">
        <v>23</v>
      </c>
      <c r="B71" s="21" t="s">
        <v>105</v>
      </c>
      <c r="C71" s="22" t="s">
        <v>108</v>
      </c>
      <c r="D71" s="30">
        <f>E71/1.19</f>
        <v>4891.5966386554628</v>
      </c>
      <c r="E71" s="30">
        <v>5821</v>
      </c>
      <c r="F71" s="18" t="s">
        <v>113</v>
      </c>
      <c r="G71" s="25" t="s">
        <v>103</v>
      </c>
      <c r="H71" s="25" t="s">
        <v>81</v>
      </c>
      <c r="I71" s="8" t="s">
        <v>191</v>
      </c>
      <c r="J71" s="30">
        <f t="shared" ref="J71:J77" si="2">D71/4.8</f>
        <v>1019.0826330532215</v>
      </c>
    </row>
    <row r="72" spans="1:10" ht="45.75" thickBot="1" x14ac:dyDescent="0.3">
      <c r="A72" s="11">
        <v>24</v>
      </c>
      <c r="B72" s="23" t="s">
        <v>106</v>
      </c>
      <c r="C72" s="24" t="s">
        <v>110</v>
      </c>
      <c r="D72" s="17">
        <f>E72/1.19</f>
        <v>2448.7394957983192</v>
      </c>
      <c r="E72" s="17">
        <v>2914</v>
      </c>
      <c r="F72" s="25" t="s">
        <v>113</v>
      </c>
      <c r="G72" s="25" t="s">
        <v>103</v>
      </c>
      <c r="H72" s="25" t="s">
        <v>81</v>
      </c>
      <c r="I72" s="11" t="s">
        <v>191</v>
      </c>
      <c r="J72" s="17">
        <f t="shared" si="2"/>
        <v>510.15406162464984</v>
      </c>
    </row>
    <row r="73" spans="1:10" ht="15.75" thickBot="1" x14ac:dyDescent="0.3">
      <c r="A73" s="81"/>
      <c r="B73" s="79" t="s">
        <v>112</v>
      </c>
      <c r="C73" s="82"/>
      <c r="D73" s="77">
        <f>SUM(D70:D72)</f>
        <v>12140.336134453783</v>
      </c>
      <c r="E73" s="77">
        <f>SUM(E70:E72)</f>
        <v>14447</v>
      </c>
      <c r="F73" s="102"/>
      <c r="G73" s="102"/>
      <c r="H73" s="102"/>
      <c r="I73" s="102"/>
      <c r="J73" s="103">
        <f t="shared" si="2"/>
        <v>2529.2366946778716</v>
      </c>
    </row>
    <row r="74" spans="1:10" ht="15.75" thickBot="1" x14ac:dyDescent="0.3">
      <c r="A74" s="26"/>
      <c r="B74" s="28"/>
      <c r="C74" s="28"/>
      <c r="D74" s="31"/>
      <c r="E74" s="100"/>
      <c r="F74" s="28"/>
      <c r="G74" s="28"/>
      <c r="H74" s="28"/>
      <c r="I74" s="28"/>
      <c r="J74" s="101"/>
    </row>
    <row r="75" spans="1:10" ht="15" customHeight="1" thickBot="1" x14ac:dyDescent="0.3">
      <c r="A75" s="143" t="s">
        <v>190</v>
      </c>
      <c r="B75" s="144"/>
      <c r="C75" s="144"/>
      <c r="D75" s="144"/>
      <c r="E75" s="144"/>
      <c r="F75" s="144"/>
      <c r="G75" s="144"/>
      <c r="H75" s="144"/>
      <c r="I75" s="144"/>
      <c r="J75" s="145"/>
    </row>
    <row r="76" spans="1:10" ht="15.75" thickBot="1" x14ac:dyDescent="0.3">
      <c r="A76" s="39">
        <v>25</v>
      </c>
      <c r="B76" s="39" t="s">
        <v>79</v>
      </c>
      <c r="C76" s="91" t="s">
        <v>78</v>
      </c>
      <c r="D76" s="59">
        <f>E76/1.19</f>
        <v>2539.4957983193281</v>
      </c>
      <c r="E76" s="59">
        <v>3022</v>
      </c>
      <c r="F76" s="92" t="s">
        <v>113</v>
      </c>
      <c r="G76" s="92" t="s">
        <v>103</v>
      </c>
      <c r="H76" s="92" t="s">
        <v>81</v>
      </c>
      <c r="I76" s="39" t="s">
        <v>191</v>
      </c>
      <c r="J76" s="87">
        <f t="shared" si="2"/>
        <v>529.06162464986005</v>
      </c>
    </row>
    <row r="77" spans="1:10" ht="15.75" thickBot="1" x14ac:dyDescent="0.3">
      <c r="A77" s="81"/>
      <c r="B77" s="79" t="s">
        <v>114</v>
      </c>
      <c r="C77" s="82"/>
      <c r="D77" s="77">
        <f>D76</f>
        <v>2539.4957983193281</v>
      </c>
      <c r="E77" s="77">
        <v>3022</v>
      </c>
      <c r="F77" s="102"/>
      <c r="G77" s="102"/>
      <c r="H77" s="102"/>
      <c r="I77" s="102"/>
      <c r="J77" s="103">
        <f t="shared" si="2"/>
        <v>529.06162464986005</v>
      </c>
    </row>
    <row r="78" spans="1:10" ht="16.5" customHeight="1" thickBot="1" x14ac:dyDescent="0.3">
      <c r="A78" s="56"/>
      <c r="B78" s="66"/>
      <c r="C78" s="28"/>
      <c r="D78" s="70"/>
      <c r="E78" s="70"/>
      <c r="F78" s="68"/>
      <c r="G78" s="68"/>
      <c r="H78" s="68"/>
      <c r="I78" s="68"/>
      <c r="J78" s="101"/>
    </row>
    <row r="79" spans="1:10" ht="20.25" customHeight="1" thickBot="1" x14ac:dyDescent="0.3">
      <c r="A79" s="146" t="s">
        <v>189</v>
      </c>
      <c r="B79" s="147"/>
      <c r="C79" s="147"/>
      <c r="D79" s="147"/>
      <c r="E79" s="147"/>
      <c r="F79" s="147"/>
      <c r="G79" s="147"/>
      <c r="H79" s="147"/>
      <c r="I79" s="147"/>
      <c r="J79" s="148"/>
    </row>
    <row r="80" spans="1:10" ht="46.5" customHeight="1" x14ac:dyDescent="0.25">
      <c r="A80" s="104">
        <v>26</v>
      </c>
      <c r="B80" s="105" t="s">
        <v>115</v>
      </c>
      <c r="C80" s="106" t="s">
        <v>116</v>
      </c>
      <c r="D80" s="80">
        <f t="shared" ref="D80:D85" si="3">E80/1.19</f>
        <v>4201.680672268908</v>
      </c>
      <c r="E80" s="80">
        <v>5000</v>
      </c>
      <c r="F80" s="98" t="s">
        <v>113</v>
      </c>
      <c r="G80" s="99" t="s">
        <v>103</v>
      </c>
      <c r="H80" s="99" t="s">
        <v>81</v>
      </c>
      <c r="I80" s="19" t="s">
        <v>191</v>
      </c>
      <c r="J80" s="80">
        <f>D80/4.8</f>
        <v>875.3501400560225</v>
      </c>
    </row>
    <row r="81" spans="1:10" ht="30" x14ac:dyDescent="0.25">
      <c r="A81" s="8">
        <v>27</v>
      </c>
      <c r="B81" s="15" t="s">
        <v>117</v>
      </c>
      <c r="C81" s="34" t="s">
        <v>118</v>
      </c>
      <c r="D81" s="30">
        <f t="shared" si="3"/>
        <v>0</v>
      </c>
      <c r="E81" s="30">
        <v>0</v>
      </c>
      <c r="F81" s="18" t="s">
        <v>113</v>
      </c>
      <c r="G81" s="25" t="s">
        <v>103</v>
      </c>
      <c r="H81" s="25" t="s">
        <v>81</v>
      </c>
      <c r="I81" s="8" t="s">
        <v>191</v>
      </c>
      <c r="J81" s="30">
        <f t="shared" ref="J81:J91" si="4">D81/4.8</f>
        <v>0</v>
      </c>
    </row>
    <row r="82" spans="1:10" ht="60" x14ac:dyDescent="0.25">
      <c r="A82" s="8">
        <v>28</v>
      </c>
      <c r="B82" s="15" t="s">
        <v>119</v>
      </c>
      <c r="C82" s="35" t="s">
        <v>124</v>
      </c>
      <c r="D82" s="30">
        <f t="shared" si="3"/>
        <v>0</v>
      </c>
      <c r="E82" s="30">
        <v>0</v>
      </c>
      <c r="F82" s="18" t="s">
        <v>113</v>
      </c>
      <c r="G82" s="25" t="s">
        <v>103</v>
      </c>
      <c r="H82" s="25" t="s">
        <v>81</v>
      </c>
      <c r="I82" s="8" t="s">
        <v>191</v>
      </c>
      <c r="J82" s="30">
        <f t="shared" si="4"/>
        <v>0</v>
      </c>
    </row>
    <row r="83" spans="1:10" ht="60" x14ac:dyDescent="0.25">
      <c r="A83" s="8">
        <v>29</v>
      </c>
      <c r="B83" s="15" t="s">
        <v>121</v>
      </c>
      <c r="C83" s="35" t="s">
        <v>123</v>
      </c>
      <c r="D83" s="30">
        <f t="shared" si="3"/>
        <v>588.23529411764707</v>
      </c>
      <c r="E83" s="30">
        <v>700</v>
      </c>
      <c r="F83" s="18" t="s">
        <v>113</v>
      </c>
      <c r="G83" s="25" t="s">
        <v>103</v>
      </c>
      <c r="H83" s="25" t="s">
        <v>81</v>
      </c>
      <c r="I83" s="8" t="s">
        <v>191</v>
      </c>
      <c r="J83" s="30">
        <f t="shared" si="4"/>
        <v>122.54901960784315</v>
      </c>
    </row>
    <row r="84" spans="1:10" ht="30" x14ac:dyDescent="0.25">
      <c r="A84" s="8">
        <v>30</v>
      </c>
      <c r="B84" s="15" t="s">
        <v>158</v>
      </c>
      <c r="C84" s="35" t="s">
        <v>159</v>
      </c>
      <c r="D84" s="133">
        <f t="shared" si="3"/>
        <v>2941.1764705882356</v>
      </c>
      <c r="E84" s="30">
        <v>3500</v>
      </c>
      <c r="F84" s="18" t="s">
        <v>113</v>
      </c>
      <c r="G84" s="18" t="s">
        <v>103</v>
      </c>
      <c r="H84" s="25" t="s">
        <v>81</v>
      </c>
      <c r="I84" s="8" t="s">
        <v>191</v>
      </c>
      <c r="J84" s="30">
        <f t="shared" si="4"/>
        <v>612.7450980392158</v>
      </c>
    </row>
    <row r="85" spans="1:10" ht="60" x14ac:dyDescent="0.25">
      <c r="A85" s="8">
        <v>31</v>
      </c>
      <c r="B85" s="135" t="s">
        <v>107</v>
      </c>
      <c r="C85" s="24" t="s">
        <v>111</v>
      </c>
      <c r="D85" s="17">
        <f t="shared" si="3"/>
        <v>378.15126050420167</v>
      </c>
      <c r="E85" s="30">
        <v>450</v>
      </c>
      <c r="F85" s="18" t="s">
        <v>113</v>
      </c>
      <c r="G85" s="25" t="s">
        <v>103</v>
      </c>
      <c r="H85" s="25" t="s">
        <v>81</v>
      </c>
      <c r="I85" s="8" t="s">
        <v>191</v>
      </c>
      <c r="J85" s="30">
        <f t="shared" si="4"/>
        <v>78.781512605042025</v>
      </c>
    </row>
    <row r="86" spans="1:10" ht="45" x14ac:dyDescent="0.25">
      <c r="A86" s="8">
        <v>32</v>
      </c>
      <c r="B86" s="135" t="s">
        <v>185</v>
      </c>
      <c r="C86" s="43" t="s">
        <v>186</v>
      </c>
      <c r="D86" s="17">
        <f>E86/1.19</f>
        <v>107.59663865546219</v>
      </c>
      <c r="E86" s="44">
        <v>128.04</v>
      </c>
      <c r="F86" s="18" t="s">
        <v>113</v>
      </c>
      <c r="G86" s="25" t="s">
        <v>210</v>
      </c>
      <c r="H86" s="25" t="s">
        <v>187</v>
      </c>
      <c r="I86" s="8" t="s">
        <v>191</v>
      </c>
      <c r="J86" s="30">
        <f>D86/4.8</f>
        <v>22.415966386554622</v>
      </c>
    </row>
    <row r="87" spans="1:10" ht="65.25" customHeight="1" x14ac:dyDescent="0.25">
      <c r="A87" s="8">
        <v>33</v>
      </c>
      <c r="B87" s="135" t="s">
        <v>213</v>
      </c>
      <c r="C87" s="43" t="s">
        <v>186</v>
      </c>
      <c r="D87" s="17">
        <f>E87/1.19</f>
        <v>8.4033613445378155</v>
      </c>
      <c r="E87" s="44">
        <v>10</v>
      </c>
      <c r="F87" s="18" t="s">
        <v>113</v>
      </c>
      <c r="G87" s="25" t="s">
        <v>214</v>
      </c>
      <c r="H87" s="25" t="s">
        <v>81</v>
      </c>
      <c r="I87" s="8" t="s">
        <v>191</v>
      </c>
      <c r="J87" s="30">
        <f>D87/4.8</f>
        <v>1.750700280112045</v>
      </c>
    </row>
    <row r="88" spans="1:10" ht="18" customHeight="1" x14ac:dyDescent="0.25">
      <c r="A88" s="8">
        <v>34</v>
      </c>
      <c r="B88" s="135" t="s">
        <v>169</v>
      </c>
      <c r="C88" s="43" t="s">
        <v>159</v>
      </c>
      <c r="D88" s="17">
        <f>E88/1.19</f>
        <v>2697.4789915966389</v>
      </c>
      <c r="E88" s="44">
        <v>3210</v>
      </c>
      <c r="F88" s="18" t="s">
        <v>113</v>
      </c>
      <c r="G88" s="25" t="s">
        <v>103</v>
      </c>
      <c r="H88" s="25" t="s">
        <v>81</v>
      </c>
      <c r="I88" s="8" t="s">
        <v>191</v>
      </c>
      <c r="J88" s="30">
        <f t="shared" si="4"/>
        <v>561.97478991596643</v>
      </c>
    </row>
    <row r="89" spans="1:10" ht="31.5" customHeight="1" x14ac:dyDescent="0.25">
      <c r="A89" s="8">
        <v>35</v>
      </c>
      <c r="B89" s="136" t="s">
        <v>208</v>
      </c>
      <c r="C89" s="71" t="s">
        <v>207</v>
      </c>
      <c r="D89" s="17">
        <f>E89/1.19</f>
        <v>4201.680672268908</v>
      </c>
      <c r="E89" s="44">
        <v>5000</v>
      </c>
      <c r="F89" s="18" t="s">
        <v>113</v>
      </c>
      <c r="G89" s="25" t="s">
        <v>103</v>
      </c>
      <c r="H89" s="25" t="s">
        <v>81</v>
      </c>
      <c r="I89" s="8" t="s">
        <v>191</v>
      </c>
      <c r="J89" s="30">
        <f>D89/4.8</f>
        <v>875.3501400560225</v>
      </c>
    </row>
    <row r="90" spans="1:10" ht="45.75" thickBot="1" x14ac:dyDescent="0.3">
      <c r="A90" s="8">
        <v>36</v>
      </c>
      <c r="B90" s="21" t="s">
        <v>176</v>
      </c>
      <c r="C90" s="137" t="s">
        <v>175</v>
      </c>
      <c r="D90" s="30">
        <v>0</v>
      </c>
      <c r="E90" s="30">
        <v>0</v>
      </c>
      <c r="F90" s="18" t="s">
        <v>113</v>
      </c>
      <c r="G90" s="25" t="s">
        <v>103</v>
      </c>
      <c r="H90" s="25" t="s">
        <v>81</v>
      </c>
      <c r="I90" s="8" t="s">
        <v>191</v>
      </c>
      <c r="J90" s="30">
        <f>D90/4.8</f>
        <v>0</v>
      </c>
    </row>
    <row r="91" spans="1:10" ht="15.75" thickBot="1" x14ac:dyDescent="0.3">
      <c r="A91" s="75"/>
      <c r="B91" s="79" t="s">
        <v>126</v>
      </c>
      <c r="C91" s="82"/>
      <c r="D91" s="77">
        <f>SUM(D80:D90)</f>
        <v>15124.403361344539</v>
      </c>
      <c r="E91" s="138">
        <f>SUM(E80:E90)</f>
        <v>17998.04</v>
      </c>
      <c r="F91" s="108"/>
      <c r="G91" s="108"/>
      <c r="H91" s="108"/>
      <c r="I91" s="76"/>
      <c r="J91" s="103">
        <f t="shared" si="4"/>
        <v>3150.9173669467791</v>
      </c>
    </row>
    <row r="92" spans="1:10" ht="9.75" customHeight="1" thickBot="1" x14ac:dyDescent="0.3">
      <c r="A92" s="56"/>
      <c r="B92" s="28"/>
      <c r="C92" s="28"/>
      <c r="D92" s="28"/>
      <c r="E92" s="28"/>
      <c r="F92" s="28"/>
      <c r="G92" s="28"/>
      <c r="H92" s="28"/>
      <c r="I92" s="28"/>
      <c r="J92" s="28"/>
    </row>
    <row r="93" spans="1:10" ht="15.75" customHeight="1" thickBot="1" x14ac:dyDescent="0.3">
      <c r="A93" s="140" t="s">
        <v>197</v>
      </c>
      <c r="B93" s="141"/>
      <c r="C93" s="141"/>
      <c r="D93" s="141"/>
      <c r="E93" s="141"/>
      <c r="F93" s="141"/>
      <c r="G93" s="141"/>
      <c r="H93" s="141"/>
      <c r="I93" s="141"/>
      <c r="J93" s="142"/>
    </row>
    <row r="94" spans="1:10" ht="20.25" customHeight="1" thickBot="1" x14ac:dyDescent="0.3">
      <c r="A94" s="46">
        <v>37</v>
      </c>
      <c r="B94" s="11" t="s">
        <v>188</v>
      </c>
      <c r="C94" s="33" t="s">
        <v>177</v>
      </c>
      <c r="D94" s="69">
        <f>E94/1.19</f>
        <v>615.1260504201681</v>
      </c>
      <c r="E94" s="20">
        <v>732</v>
      </c>
      <c r="F94" s="25" t="s">
        <v>113</v>
      </c>
      <c r="G94" s="25" t="s">
        <v>103</v>
      </c>
      <c r="H94" s="25" t="s">
        <v>81</v>
      </c>
      <c r="I94" s="8" t="s">
        <v>191</v>
      </c>
      <c r="J94" s="20">
        <f>D94/4.8</f>
        <v>128.1512605042017</v>
      </c>
    </row>
    <row r="95" spans="1:10" ht="15.75" thickBot="1" x14ac:dyDescent="0.3">
      <c r="A95" s="75"/>
      <c r="B95" s="84" t="s">
        <v>179</v>
      </c>
      <c r="C95" s="76"/>
      <c r="D95" s="107">
        <f>E95/1.19</f>
        <v>615.1260504201681</v>
      </c>
      <c r="E95" s="77">
        <v>732</v>
      </c>
      <c r="F95" s="83"/>
      <c r="G95" s="83"/>
      <c r="H95" s="83"/>
      <c r="I95" s="83"/>
      <c r="J95" s="78">
        <f t="shared" ref="J95:J99" si="5">D95/4.8</f>
        <v>128.1512605042017</v>
      </c>
    </row>
    <row r="96" spans="1:10" ht="15.75" thickBot="1" x14ac:dyDescent="0.3">
      <c r="A96" s="28"/>
      <c r="B96" s="28"/>
      <c r="C96" s="28"/>
      <c r="D96" s="28"/>
      <c r="E96" s="28"/>
      <c r="F96" s="28"/>
      <c r="G96" s="28"/>
      <c r="H96" s="28"/>
      <c r="I96" s="28"/>
      <c r="J96" s="59"/>
    </row>
    <row r="97" spans="1:10" ht="15.75" customHeight="1" thickBot="1" x14ac:dyDescent="0.3">
      <c r="A97" s="140" t="s">
        <v>198</v>
      </c>
      <c r="B97" s="141"/>
      <c r="C97" s="141"/>
      <c r="D97" s="141"/>
      <c r="E97" s="141"/>
      <c r="F97" s="141"/>
      <c r="G97" s="141"/>
      <c r="H97" s="141"/>
      <c r="I97" s="141"/>
      <c r="J97" s="142"/>
    </row>
    <row r="98" spans="1:10" ht="15.75" customHeight="1" x14ac:dyDescent="0.25">
      <c r="A98" s="46">
        <v>38</v>
      </c>
      <c r="B98" s="11" t="s">
        <v>180</v>
      </c>
      <c r="C98" s="33" t="s">
        <v>177</v>
      </c>
      <c r="D98" s="69">
        <f>E98/1.19</f>
        <v>8833.6134453781524</v>
      </c>
      <c r="E98" s="20">
        <v>10512</v>
      </c>
      <c r="F98" s="25" t="s">
        <v>113</v>
      </c>
      <c r="G98" s="25" t="s">
        <v>103</v>
      </c>
      <c r="H98" s="25" t="s">
        <v>81</v>
      </c>
      <c r="I98" s="11" t="s">
        <v>191</v>
      </c>
      <c r="J98" s="20">
        <f>D98/4.8</f>
        <v>1840.3361344537818</v>
      </c>
    </row>
    <row r="99" spans="1:10" ht="15.75" customHeight="1" thickBot="1" x14ac:dyDescent="0.3">
      <c r="A99" s="46">
        <v>39</v>
      </c>
      <c r="B99" s="11" t="s">
        <v>212</v>
      </c>
      <c r="C99" s="12" t="s">
        <v>146</v>
      </c>
      <c r="D99" s="69">
        <f>E99/1.19</f>
        <v>126.05042016806723</v>
      </c>
      <c r="E99" s="20">
        <v>150</v>
      </c>
      <c r="F99" s="25" t="s">
        <v>113</v>
      </c>
      <c r="G99" s="25" t="s">
        <v>103</v>
      </c>
      <c r="H99" s="25" t="s">
        <v>81</v>
      </c>
      <c r="I99" s="11" t="s">
        <v>191</v>
      </c>
      <c r="J99" s="20">
        <f t="shared" si="5"/>
        <v>26.260504201680675</v>
      </c>
    </row>
    <row r="100" spans="1:10" ht="15.75" thickBot="1" x14ac:dyDescent="0.3">
      <c r="A100" s="75"/>
      <c r="B100" s="84" t="s">
        <v>181</v>
      </c>
      <c r="C100" s="76"/>
      <c r="D100" s="107">
        <f>E100/1.19</f>
        <v>8959.6638655462193</v>
      </c>
      <c r="E100" s="139">
        <f>E99+E98</f>
        <v>10662</v>
      </c>
      <c r="F100" s="83"/>
      <c r="G100" s="83"/>
      <c r="H100" s="83"/>
      <c r="I100" s="83"/>
      <c r="J100" s="78">
        <f>D100/4.8</f>
        <v>1866.5966386554624</v>
      </c>
    </row>
    <row r="101" spans="1:10" ht="15.75" thickBot="1" x14ac:dyDescent="0.3">
      <c r="A101" s="28"/>
      <c r="B101" s="66"/>
      <c r="C101" s="28"/>
      <c r="D101" s="70"/>
      <c r="E101" s="70"/>
      <c r="F101" s="68"/>
      <c r="G101" s="68"/>
      <c r="H101" s="68"/>
      <c r="I101" s="68"/>
      <c r="J101" s="67"/>
    </row>
    <row r="102" spans="1:10" ht="3" hidden="1" customHeight="1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31"/>
    </row>
    <row r="103" spans="1:10" ht="12.75" customHeight="1" thickBot="1" x14ac:dyDescent="0.3">
      <c r="A103" s="140" t="s">
        <v>199</v>
      </c>
      <c r="B103" s="141"/>
      <c r="C103" s="141"/>
      <c r="D103" s="141"/>
      <c r="E103" s="141"/>
      <c r="F103" s="141"/>
      <c r="G103" s="141"/>
      <c r="H103" s="141"/>
      <c r="I103" s="141"/>
      <c r="J103" s="142"/>
    </row>
    <row r="104" spans="1:10" ht="15.75" thickBot="1" x14ac:dyDescent="0.3">
      <c r="A104" s="109">
        <v>40</v>
      </c>
      <c r="B104" s="39" t="s">
        <v>127</v>
      </c>
      <c r="C104" s="91" t="s">
        <v>128</v>
      </c>
      <c r="D104" s="59">
        <v>0</v>
      </c>
      <c r="E104" s="59">
        <v>0</v>
      </c>
      <c r="F104" s="92" t="s">
        <v>113</v>
      </c>
      <c r="G104" s="92" t="s">
        <v>167</v>
      </c>
      <c r="H104" s="92" t="s">
        <v>81</v>
      </c>
      <c r="I104" s="39" t="s">
        <v>191</v>
      </c>
      <c r="J104" s="59">
        <f>D104/4.8</f>
        <v>0</v>
      </c>
    </row>
    <row r="105" spans="1:10" ht="15.75" thickBot="1" x14ac:dyDescent="0.3">
      <c r="A105" s="75"/>
      <c r="B105" s="84" t="s">
        <v>129</v>
      </c>
      <c r="C105" s="76"/>
      <c r="D105" s="77">
        <v>0</v>
      </c>
      <c r="E105" s="77">
        <v>0</v>
      </c>
      <c r="F105" s="83"/>
      <c r="G105" s="83"/>
      <c r="H105" s="83"/>
      <c r="I105" s="83"/>
      <c r="J105" s="78">
        <f>D105/4.8</f>
        <v>0</v>
      </c>
    </row>
    <row r="106" spans="1:10" ht="40.5" customHeight="1" thickBot="1" x14ac:dyDescent="0.3">
      <c r="A106" s="28"/>
      <c r="B106" s="26"/>
      <c r="C106" s="26"/>
      <c r="D106" s="26"/>
      <c r="E106" s="26"/>
      <c r="F106" s="26"/>
      <c r="G106" s="26"/>
      <c r="H106" s="26"/>
      <c r="I106" s="26"/>
      <c r="J106" s="67"/>
    </row>
    <row r="107" spans="1:10" ht="15.75" thickBot="1" x14ac:dyDescent="0.3">
      <c r="A107" s="140" t="s">
        <v>200</v>
      </c>
      <c r="B107" s="141"/>
      <c r="C107" s="141"/>
      <c r="D107" s="141"/>
      <c r="E107" s="141"/>
      <c r="F107" s="141"/>
      <c r="G107" s="141"/>
      <c r="H107" s="141"/>
      <c r="I107" s="141"/>
      <c r="J107" s="142"/>
    </row>
    <row r="108" spans="1:10" ht="45.75" thickBot="1" x14ac:dyDescent="0.3">
      <c r="A108" s="109">
        <v>41</v>
      </c>
      <c r="B108" s="85" t="s">
        <v>130</v>
      </c>
      <c r="C108" s="111" t="s">
        <v>161</v>
      </c>
      <c r="D108" s="87">
        <f>E108/1.19</f>
        <v>1380.6722689075632</v>
      </c>
      <c r="E108" s="87">
        <v>1643</v>
      </c>
      <c r="F108" s="99" t="s">
        <v>113</v>
      </c>
      <c r="G108" s="99" t="s">
        <v>103</v>
      </c>
      <c r="H108" s="99" t="s">
        <v>81</v>
      </c>
      <c r="I108" s="39" t="s">
        <v>191</v>
      </c>
      <c r="J108" s="59">
        <f t="shared" ref="J108:J109" si="6">D108/4.8</f>
        <v>287.640056022409</v>
      </c>
    </row>
    <row r="109" spans="1:10" ht="15.75" thickBot="1" x14ac:dyDescent="0.3">
      <c r="A109" s="112"/>
      <c r="B109" s="84" t="s">
        <v>160</v>
      </c>
      <c r="C109" s="76"/>
      <c r="D109" s="90">
        <f>E109/1.19</f>
        <v>1380.6722689075632</v>
      </c>
      <c r="E109" s="90">
        <v>1643</v>
      </c>
      <c r="F109" s="108"/>
      <c r="G109" s="108"/>
      <c r="H109" s="108"/>
      <c r="I109" s="76"/>
      <c r="J109" s="78">
        <f t="shared" si="6"/>
        <v>287.640056022409</v>
      </c>
    </row>
    <row r="110" spans="1:10" ht="22.5" customHeight="1" thickBot="1" x14ac:dyDescent="0.3">
      <c r="A110" s="28"/>
      <c r="B110" s="26"/>
      <c r="C110" s="26"/>
      <c r="D110" s="26"/>
      <c r="E110" s="26"/>
      <c r="F110" s="26"/>
      <c r="G110" s="26"/>
      <c r="H110" s="26"/>
      <c r="I110" s="26"/>
      <c r="J110" s="26"/>
    </row>
    <row r="111" spans="1:10" ht="15.75" thickBot="1" x14ac:dyDescent="0.3">
      <c r="A111" s="140" t="s">
        <v>201</v>
      </c>
      <c r="B111" s="141"/>
      <c r="C111" s="141"/>
      <c r="D111" s="141"/>
      <c r="E111" s="141"/>
      <c r="F111" s="141"/>
      <c r="G111" s="141"/>
      <c r="H111" s="141"/>
      <c r="I111" s="141"/>
      <c r="J111" s="142"/>
    </row>
    <row r="112" spans="1:10" ht="15.75" thickBot="1" x14ac:dyDescent="0.3">
      <c r="A112" s="109">
        <v>42</v>
      </c>
      <c r="B112" s="39" t="s">
        <v>131</v>
      </c>
      <c r="C112" s="91" t="s">
        <v>132</v>
      </c>
      <c r="D112" s="59">
        <f>E112/1.19</f>
        <v>0</v>
      </c>
      <c r="E112" s="59">
        <v>0</v>
      </c>
      <c r="F112" s="99" t="s">
        <v>113</v>
      </c>
      <c r="G112" s="99" t="s">
        <v>167</v>
      </c>
      <c r="H112" s="99" t="s">
        <v>81</v>
      </c>
      <c r="I112" s="39" t="s">
        <v>191</v>
      </c>
      <c r="J112" s="59">
        <f>D112/4.8</f>
        <v>0</v>
      </c>
    </row>
    <row r="113" spans="1:10" ht="15.75" thickBot="1" x14ac:dyDescent="0.3">
      <c r="A113" s="113"/>
      <c r="B113" s="84" t="s">
        <v>133</v>
      </c>
      <c r="C113" s="82"/>
      <c r="D113" s="77">
        <f>E113/1.19</f>
        <v>0</v>
      </c>
      <c r="E113" s="77">
        <v>0</v>
      </c>
      <c r="F113" s="102"/>
      <c r="G113" s="102"/>
      <c r="H113" s="102"/>
      <c r="I113" s="102"/>
      <c r="J113" s="78">
        <f>D113/4.8</f>
        <v>0</v>
      </c>
    </row>
    <row r="114" spans="1:10" ht="15.75" thickBot="1" x14ac:dyDescent="0.3">
      <c r="A114" s="114"/>
      <c r="B114" s="66"/>
      <c r="C114" s="28"/>
      <c r="D114" s="67"/>
      <c r="E114" s="67"/>
      <c r="F114" s="68"/>
      <c r="G114" s="68"/>
      <c r="H114" s="68"/>
      <c r="I114" s="68"/>
      <c r="J114" s="67"/>
    </row>
    <row r="115" spans="1:10" ht="15.75" thickBot="1" x14ac:dyDescent="0.3">
      <c r="A115" s="140" t="s">
        <v>211</v>
      </c>
      <c r="B115" s="141"/>
      <c r="C115" s="141"/>
      <c r="D115" s="141"/>
      <c r="E115" s="141"/>
      <c r="F115" s="141"/>
      <c r="G115" s="141"/>
      <c r="H115" s="141"/>
      <c r="I115" s="141"/>
      <c r="J115" s="142"/>
    </row>
    <row r="116" spans="1:10" ht="60" x14ac:dyDescent="0.25">
      <c r="A116" s="110">
        <v>43</v>
      </c>
      <c r="B116" s="115" t="s">
        <v>120</v>
      </c>
      <c r="C116" s="116" t="s">
        <v>125</v>
      </c>
      <c r="D116" s="80">
        <v>1396</v>
      </c>
      <c r="E116" s="80">
        <v>1396</v>
      </c>
      <c r="F116" s="98" t="s">
        <v>113</v>
      </c>
      <c r="G116" s="98" t="s">
        <v>103</v>
      </c>
      <c r="H116" s="98" t="s">
        <v>81</v>
      </c>
      <c r="I116" s="19" t="s">
        <v>191</v>
      </c>
      <c r="J116" s="80">
        <f>D116/4.8</f>
        <v>290.83333333333337</v>
      </c>
    </row>
    <row r="117" spans="1:10" ht="60.75" thickBot="1" x14ac:dyDescent="0.3">
      <c r="A117" s="117">
        <v>44</v>
      </c>
      <c r="B117" s="118" t="s">
        <v>122</v>
      </c>
      <c r="C117" s="119" t="s">
        <v>125</v>
      </c>
      <c r="D117" s="17">
        <v>556</v>
      </c>
      <c r="E117" s="17">
        <v>556</v>
      </c>
      <c r="F117" s="25" t="s">
        <v>113</v>
      </c>
      <c r="G117" s="25" t="s">
        <v>103</v>
      </c>
      <c r="H117" s="25" t="s">
        <v>81</v>
      </c>
      <c r="I117" s="11" t="s">
        <v>191</v>
      </c>
      <c r="J117" s="17">
        <f t="shared" ref="J117:J118" si="7">D117/4.8</f>
        <v>115.83333333333334</v>
      </c>
    </row>
    <row r="118" spans="1:10" ht="15.75" thickBot="1" x14ac:dyDescent="0.3">
      <c r="A118" s="121"/>
      <c r="B118" s="84" t="s">
        <v>182</v>
      </c>
      <c r="C118" s="82"/>
      <c r="D118" s="77">
        <f>SUM(D116:D117)</f>
        <v>1952</v>
      </c>
      <c r="E118" s="77">
        <f>E116+E117</f>
        <v>1952</v>
      </c>
      <c r="F118" s="102"/>
      <c r="G118" s="102"/>
      <c r="H118" s="102"/>
      <c r="I118" s="102"/>
      <c r="J118" s="103">
        <f t="shared" si="7"/>
        <v>406.66666666666669</v>
      </c>
    </row>
    <row r="119" spans="1:10" ht="15.75" thickBot="1" x14ac:dyDescent="0.3">
      <c r="A119" s="114"/>
      <c r="B119" s="66"/>
      <c r="C119" s="28"/>
      <c r="D119" s="67"/>
      <c r="E119" s="67"/>
      <c r="F119" s="68"/>
      <c r="G119" s="68"/>
      <c r="H119" s="68"/>
      <c r="I119" s="68"/>
      <c r="J119" s="120"/>
    </row>
    <row r="120" spans="1:10" ht="15.75" thickBot="1" x14ac:dyDescent="0.3">
      <c r="A120" s="140" t="s">
        <v>202</v>
      </c>
      <c r="B120" s="141"/>
      <c r="C120" s="141"/>
      <c r="D120" s="141"/>
      <c r="E120" s="141"/>
      <c r="F120" s="141"/>
      <c r="G120" s="141"/>
      <c r="H120" s="141"/>
      <c r="I120" s="141"/>
      <c r="J120" s="142"/>
    </row>
    <row r="121" spans="1:10" ht="15.75" thickBot="1" x14ac:dyDescent="0.3">
      <c r="A121" s="109">
        <v>45</v>
      </c>
      <c r="B121" s="19" t="s">
        <v>203</v>
      </c>
      <c r="C121" s="19" t="s">
        <v>204</v>
      </c>
      <c r="D121" s="37">
        <f>E121/1.19</f>
        <v>201.68067226890759</v>
      </c>
      <c r="E121" s="37">
        <v>240</v>
      </c>
      <c r="F121" s="98" t="s">
        <v>113</v>
      </c>
      <c r="G121" s="98" t="s">
        <v>103</v>
      </c>
      <c r="H121" s="98" t="s">
        <v>81</v>
      </c>
      <c r="I121" s="19" t="s">
        <v>191</v>
      </c>
      <c r="J121" s="37">
        <f>D121/4.8</f>
        <v>42.016806722689083</v>
      </c>
    </row>
    <row r="122" spans="1:10" ht="15.75" thickBot="1" x14ac:dyDescent="0.3">
      <c r="A122" s="75"/>
      <c r="B122" s="84" t="s">
        <v>153</v>
      </c>
      <c r="C122" s="76"/>
      <c r="D122" s="77">
        <f>E122/1.19</f>
        <v>201.68067226890759</v>
      </c>
      <c r="E122" s="77">
        <f>E121</f>
        <v>240</v>
      </c>
      <c r="F122" s="76"/>
      <c r="G122" s="76"/>
      <c r="H122" s="76"/>
      <c r="I122" s="76"/>
      <c r="J122" s="78">
        <f>D122/4.8</f>
        <v>42.016806722689083</v>
      </c>
    </row>
    <row r="123" spans="1:10" ht="13.5" customHeight="1" thickBot="1" x14ac:dyDescent="0.3">
      <c r="A123" s="39"/>
      <c r="B123" s="26"/>
      <c r="C123" s="26"/>
      <c r="D123" s="26"/>
      <c r="E123" s="26"/>
      <c r="F123" s="26"/>
      <c r="G123" s="26"/>
      <c r="H123" s="26"/>
      <c r="I123" s="26"/>
      <c r="J123" s="26"/>
    </row>
    <row r="124" spans="1:10" ht="15.75" thickBot="1" x14ac:dyDescent="0.3">
      <c r="A124" s="140" t="s">
        <v>205</v>
      </c>
      <c r="B124" s="141"/>
      <c r="C124" s="141"/>
      <c r="D124" s="141"/>
      <c r="E124" s="141"/>
      <c r="F124" s="141"/>
      <c r="G124" s="141"/>
      <c r="H124" s="141"/>
      <c r="I124" s="141"/>
      <c r="J124" s="142"/>
    </row>
    <row r="125" spans="1:10" ht="30" x14ac:dyDescent="0.25">
      <c r="A125" s="109">
        <v>46</v>
      </c>
      <c r="B125" s="62" t="s">
        <v>135</v>
      </c>
      <c r="C125" s="122" t="s">
        <v>136</v>
      </c>
      <c r="D125" s="80">
        <f>E125/1.19</f>
        <v>37815.126050420171</v>
      </c>
      <c r="E125" s="80">
        <v>45000</v>
      </c>
      <c r="F125" s="98" t="s">
        <v>113</v>
      </c>
      <c r="G125" s="98" t="s">
        <v>103</v>
      </c>
      <c r="H125" s="98" t="s">
        <v>81</v>
      </c>
      <c r="I125" s="19" t="s">
        <v>191</v>
      </c>
      <c r="J125" s="80">
        <f>D125/4.8</f>
        <v>7878.1512605042026</v>
      </c>
    </row>
    <row r="126" spans="1:10" ht="30" x14ac:dyDescent="0.25">
      <c r="A126" s="8">
        <v>47</v>
      </c>
      <c r="B126" s="16" t="s">
        <v>162</v>
      </c>
      <c r="C126" s="12" t="s">
        <v>163</v>
      </c>
      <c r="D126" s="9">
        <f>E126/1.19</f>
        <v>37815.126050420171</v>
      </c>
      <c r="E126" s="9">
        <v>45000</v>
      </c>
      <c r="F126" s="10" t="s">
        <v>113</v>
      </c>
      <c r="G126" s="18" t="s">
        <v>164</v>
      </c>
      <c r="H126" s="18" t="s">
        <v>81</v>
      </c>
      <c r="I126" s="8" t="s">
        <v>191</v>
      </c>
      <c r="J126" s="30">
        <f t="shared" ref="J126:J134" si="8">D126/4.8</f>
        <v>7878.1512605042026</v>
      </c>
    </row>
    <row r="127" spans="1:10" ht="17.25" customHeight="1" x14ac:dyDescent="0.25">
      <c r="A127" s="109">
        <v>48</v>
      </c>
      <c r="B127" s="16" t="s">
        <v>157</v>
      </c>
      <c r="C127" s="12" t="s">
        <v>142</v>
      </c>
      <c r="D127" s="9">
        <f>E127/1.19</f>
        <v>14285.714285714286</v>
      </c>
      <c r="E127" s="9">
        <v>17000</v>
      </c>
      <c r="F127" s="10" t="s">
        <v>113</v>
      </c>
      <c r="G127" s="18" t="s">
        <v>103</v>
      </c>
      <c r="H127" s="18" t="s">
        <v>81</v>
      </c>
      <c r="I127" s="8" t="s">
        <v>191</v>
      </c>
      <c r="J127" s="30">
        <f t="shared" si="8"/>
        <v>2976.1904761904766</v>
      </c>
    </row>
    <row r="128" spans="1:10" ht="21.75" customHeight="1" x14ac:dyDescent="0.25">
      <c r="A128" s="8">
        <v>49</v>
      </c>
      <c r="B128" s="16" t="s">
        <v>137</v>
      </c>
      <c r="C128" s="12" t="s">
        <v>143</v>
      </c>
      <c r="D128" s="9">
        <f>E128/1.19</f>
        <v>3361.3445378151264</v>
      </c>
      <c r="E128" s="9">
        <v>4000</v>
      </c>
      <c r="F128" s="10" t="s">
        <v>113</v>
      </c>
      <c r="G128" s="18" t="s">
        <v>103</v>
      </c>
      <c r="H128" s="18" t="s">
        <v>81</v>
      </c>
      <c r="I128" s="8" t="s">
        <v>191</v>
      </c>
      <c r="J128" s="30">
        <f t="shared" si="8"/>
        <v>700.280112044818</v>
      </c>
    </row>
    <row r="129" spans="1:10" x14ac:dyDescent="0.25">
      <c r="A129" s="61">
        <v>50</v>
      </c>
      <c r="B129" s="16" t="s">
        <v>156</v>
      </c>
      <c r="C129" s="12" t="s">
        <v>144</v>
      </c>
      <c r="D129" s="9">
        <f>E129/1.19</f>
        <v>11344.53781512605</v>
      </c>
      <c r="E129" s="9">
        <v>13500</v>
      </c>
      <c r="F129" s="10" t="s">
        <v>113</v>
      </c>
      <c r="G129" s="18" t="s">
        <v>103</v>
      </c>
      <c r="H129" s="18" t="s">
        <v>81</v>
      </c>
      <c r="I129" s="8" t="s">
        <v>191</v>
      </c>
      <c r="J129" s="30">
        <f t="shared" si="8"/>
        <v>2363.4453781512607</v>
      </c>
    </row>
    <row r="130" spans="1:10" ht="21" customHeight="1" x14ac:dyDescent="0.25">
      <c r="A130" s="8">
        <v>51</v>
      </c>
      <c r="B130" s="47" t="s">
        <v>138</v>
      </c>
      <c r="C130" s="12" t="s">
        <v>143</v>
      </c>
      <c r="D130" s="9">
        <v>6000</v>
      </c>
      <c r="E130" s="9">
        <f t="shared" ref="E130:E133" si="9">D130*1.19</f>
        <v>7140</v>
      </c>
      <c r="F130" s="10" t="s">
        <v>113</v>
      </c>
      <c r="G130" s="18" t="s">
        <v>103</v>
      </c>
      <c r="H130" s="18" t="s">
        <v>81</v>
      </c>
      <c r="I130" s="8" t="s">
        <v>191</v>
      </c>
      <c r="J130" s="30">
        <f t="shared" si="8"/>
        <v>1250</v>
      </c>
    </row>
    <row r="131" spans="1:10" ht="43.5" customHeight="1" x14ac:dyDescent="0.25">
      <c r="A131" s="109">
        <v>52</v>
      </c>
      <c r="B131" s="62" t="s">
        <v>139</v>
      </c>
      <c r="C131" s="132" t="s">
        <v>145</v>
      </c>
      <c r="D131" s="30">
        <f>E131/1.19</f>
        <v>10000</v>
      </c>
      <c r="E131" s="30">
        <v>11900</v>
      </c>
      <c r="F131" s="18" t="s">
        <v>113</v>
      </c>
      <c r="G131" s="18" t="s">
        <v>167</v>
      </c>
      <c r="H131" s="18" t="s">
        <v>81</v>
      </c>
      <c r="I131" s="8" t="s">
        <v>191</v>
      </c>
      <c r="J131" s="30">
        <f t="shared" si="8"/>
        <v>2083.3333333333335</v>
      </c>
    </row>
    <row r="132" spans="1:10" ht="45" x14ac:dyDescent="0.25">
      <c r="A132" s="8">
        <v>53</v>
      </c>
      <c r="B132" s="16" t="s">
        <v>140</v>
      </c>
      <c r="C132" s="12" t="s">
        <v>146</v>
      </c>
      <c r="D132" s="9">
        <v>7500</v>
      </c>
      <c r="E132" s="9">
        <f t="shared" si="9"/>
        <v>8925</v>
      </c>
      <c r="F132" s="10" t="s">
        <v>113</v>
      </c>
      <c r="G132" s="18" t="s">
        <v>167</v>
      </c>
      <c r="H132" s="18" t="s">
        <v>81</v>
      </c>
      <c r="I132" s="8" t="s">
        <v>191</v>
      </c>
      <c r="J132" s="30">
        <f t="shared" si="8"/>
        <v>1562.5</v>
      </c>
    </row>
    <row r="133" spans="1:10" ht="30" x14ac:dyDescent="0.25">
      <c r="A133" s="109">
        <v>54</v>
      </c>
      <c r="B133" s="16" t="s">
        <v>141</v>
      </c>
      <c r="C133" s="12" t="s">
        <v>147</v>
      </c>
      <c r="D133" s="9">
        <v>4000</v>
      </c>
      <c r="E133" s="9">
        <f t="shared" si="9"/>
        <v>4760</v>
      </c>
      <c r="F133" s="10" t="s">
        <v>113</v>
      </c>
      <c r="G133" s="18" t="s">
        <v>93</v>
      </c>
      <c r="H133" s="18" t="s">
        <v>81</v>
      </c>
      <c r="I133" s="8" t="s">
        <v>191</v>
      </c>
      <c r="J133" s="30">
        <f t="shared" si="8"/>
        <v>833.33333333333337</v>
      </c>
    </row>
    <row r="134" spans="1:10" ht="49.5" customHeight="1" thickBot="1" x14ac:dyDescent="0.3">
      <c r="A134" s="8">
        <v>55</v>
      </c>
      <c r="B134" s="16" t="s">
        <v>155</v>
      </c>
      <c r="C134" s="16" t="s">
        <v>154</v>
      </c>
      <c r="D134" s="45">
        <v>5000</v>
      </c>
      <c r="E134" s="45">
        <f>D134*1.19</f>
        <v>5950</v>
      </c>
      <c r="F134" s="18" t="s">
        <v>113</v>
      </c>
      <c r="G134" s="18" t="s">
        <v>93</v>
      </c>
      <c r="H134" s="18" t="s">
        <v>81</v>
      </c>
      <c r="I134" s="8" t="s">
        <v>191</v>
      </c>
      <c r="J134" s="30">
        <f t="shared" si="8"/>
        <v>1041.6666666666667</v>
      </c>
    </row>
    <row r="135" spans="1:10" ht="42.75" customHeight="1" thickBot="1" x14ac:dyDescent="0.3">
      <c r="A135" s="75"/>
      <c r="B135" s="126" t="s">
        <v>152</v>
      </c>
      <c r="C135" s="127"/>
      <c r="D135" s="90">
        <f>SUM(D125:D134)</f>
        <v>137121.84873949579</v>
      </c>
      <c r="E135" s="90">
        <f>SUM(E125:E134)</f>
        <v>163175</v>
      </c>
      <c r="F135" s="83"/>
      <c r="G135" s="83"/>
      <c r="H135" s="83"/>
      <c r="I135" s="83"/>
      <c r="J135" s="103">
        <f>D135/4.8</f>
        <v>28567.051820728291</v>
      </c>
    </row>
    <row r="136" spans="1:10" ht="15.75" customHeight="1" thickBot="1" x14ac:dyDescent="0.3">
      <c r="A136" s="28"/>
      <c r="B136" s="123"/>
      <c r="C136" s="124"/>
      <c r="D136" s="125"/>
      <c r="E136" s="125"/>
      <c r="F136" s="68"/>
      <c r="G136" s="68"/>
      <c r="H136" s="68"/>
      <c r="I136" s="68"/>
      <c r="J136" s="101"/>
    </row>
    <row r="137" spans="1:10" ht="24" customHeight="1" thickBot="1" x14ac:dyDescent="0.35">
      <c r="A137" s="81"/>
      <c r="B137" s="128" t="s">
        <v>148</v>
      </c>
      <c r="C137" s="102"/>
      <c r="D137" s="129">
        <f>D50+D53+D57+D61+D67+D73+D77+D91+D95+D100+D105+D109+D113+D118+D122+D135</f>
        <v>185077.48739495798</v>
      </c>
      <c r="E137" s="131">
        <f>E50+E53+E57+E61+E67+E73+E77+E91+E95+E100+E105+E109+E113+E118+E122+E135</f>
        <v>219871.33000000002</v>
      </c>
      <c r="F137" s="130"/>
      <c r="G137" s="130"/>
      <c r="H137" s="130"/>
      <c r="I137" s="130"/>
      <c r="J137" s="103">
        <f>D137/4.8</f>
        <v>38557.809873949584</v>
      </c>
    </row>
    <row r="138" spans="1:10" ht="32.25" customHeight="1" x14ac:dyDescent="0.25">
      <c r="B138" t="s">
        <v>150</v>
      </c>
    </row>
    <row r="139" spans="1:10" ht="19.5" customHeight="1" x14ac:dyDescent="0.25">
      <c r="B139" t="s">
        <v>151</v>
      </c>
      <c r="I139" t="s">
        <v>149</v>
      </c>
    </row>
    <row r="140" spans="1:10" ht="14.25" customHeight="1" x14ac:dyDescent="0.25">
      <c r="I140" t="s">
        <v>168</v>
      </c>
    </row>
    <row r="141" spans="1:10" x14ac:dyDescent="0.25">
      <c r="I141" t="s">
        <v>192</v>
      </c>
    </row>
    <row r="143" spans="1:10" x14ac:dyDescent="0.25">
      <c r="E143" s="134"/>
    </row>
    <row r="144" spans="1:10" x14ac:dyDescent="0.25">
      <c r="D144" s="134"/>
      <c r="E144" s="134"/>
    </row>
  </sheetData>
  <sortState ref="B35:B51">
    <sortCondition ref="B34"/>
  </sortState>
  <mergeCells count="21">
    <mergeCell ref="A2:J2"/>
    <mergeCell ref="A5:J5"/>
    <mergeCell ref="A55:J55"/>
    <mergeCell ref="A59:J59"/>
    <mergeCell ref="C11:J11"/>
    <mergeCell ref="G25:J25"/>
    <mergeCell ref="A32:J32"/>
    <mergeCell ref="A52:J52"/>
    <mergeCell ref="C3:J3"/>
    <mergeCell ref="A63:J63"/>
    <mergeCell ref="A69:J69"/>
    <mergeCell ref="A75:J75"/>
    <mergeCell ref="A79:J79"/>
    <mergeCell ref="A97:J97"/>
    <mergeCell ref="A93:J93"/>
    <mergeCell ref="A124:J124"/>
    <mergeCell ref="A103:J103"/>
    <mergeCell ref="A107:J107"/>
    <mergeCell ref="A111:J111"/>
    <mergeCell ref="A115:J115"/>
    <mergeCell ref="A120:J120"/>
  </mergeCells>
  <pageMargins left="0.7" right="0.7" top="0.75" bottom="0.75" header="0.3" footer="0.3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2019-09-11T08:26:38Z</dcterms:modified>
</cp:coreProperties>
</file>